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328" activeTab="1"/>
  </bookViews>
  <sheets>
    <sheet name="OPĆI DIO" sheetId="1" r:id="rId1"/>
    <sheet name="PLAN PRIHODA" sheetId="2" r:id="rId2"/>
    <sheet name="List1" sheetId="3" r:id="rId3"/>
    <sheet name="PLAN RASHODA I IZDATAKA" sheetId="4" r:id="rId4"/>
    <sheet name="List2" sheetId="5" r:id="rId5"/>
  </sheets>
  <definedNames>
    <definedName name="_xlnm.Print_Titles" localSheetId="1">'PLAN PRIHODA'!$1:$1</definedName>
    <definedName name="_xlnm.Print_Titles" localSheetId="3">'PLAN RASHODA I IZDATAKA'!$1:$2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<sst xmlns="http://schemas.openxmlformats.org/spreadsheetml/2006/main" count="375" uniqueCount="186">
  <si>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</si>
  <si>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</si>
  <si>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</si>
  <si>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</si>
  <si>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</si>
  <si>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</si>
  <si>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</si>
  <si>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</si>
  <si>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</si>
  <si>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</si>
  <si>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</si>
  <si>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</si>
  <si>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</si>
  <si>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</si>
  <si>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</si>
  <si>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</si>
  <si>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</si>
  <si>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</si>
  <si>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</si>
  <si>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</si>
  <si>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</si>
  <si>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</si>
  <si>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</si>
  <si>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</si>
  <si>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</si>
  <si>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</si>
  <si>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</si>
  <si>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</si>
  <si>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</si>
  <si>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</si>
  <si>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</si>
  <si>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</si>
  <si>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</si>
  <si>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</si>
  <si>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</si>
  <si>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</si>
  <si>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</si>
  <si>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</si>
  <si>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</si>
  <si>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</si>
  <si>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</si>
  <si>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</si>
  <si>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</si>
  <si>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</si>
  <si>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</si>
  <si>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</si>
  <si>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</si>
  <si>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</si>
  <si>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</si>
  <si>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</si>
  <si>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</si>
  <si>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</si>
  <si>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</si>
  <si>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</si>
  <si>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</si>
  <si>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</si>
  <si>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</si>
  <si>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</si>
  <si>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Reprezentacija</t>
  </si>
  <si>
    <t>Članarine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</si>
  <si>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</si>
  <si>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</si>
  <si>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</si>
  <si>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</si>
  <si>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</si>
  <si>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</si>
  <si>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</si>
  <si>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</si>
  <si>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</si>
  <si>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Usluge promidžbe i informiranja</t>
  </si>
  <si>
    <t>Zakupnine i najamnine</t>
  </si>
  <si>
    <t>Tekući projekt T100003 Natjecanja</t>
  </si>
  <si>
    <t>Aktivnost A100001 Rashodi poslovanja</t>
  </si>
  <si>
    <t>Aktivnost A100002 Tekuće i investicijsko održavanje</t>
  </si>
  <si>
    <t>Pomoći - državni proračun</t>
  </si>
  <si>
    <t>Pomoći - HZZ</t>
  </si>
  <si>
    <t>Prihodi od posebne namjene</t>
  </si>
  <si>
    <t>Zatezne kamate</t>
  </si>
  <si>
    <t>Oprema za održavanje i zaštitu</t>
  </si>
  <si>
    <t>PRIHODI OD PRODAJE NEFINANCIJSKE IMOVINE</t>
  </si>
  <si>
    <t>Ukupno prihodi i primici za 2019.</t>
  </si>
  <si>
    <t>Pomoći - gradski /općinski proračun</t>
  </si>
  <si>
    <t>Naknade za rad predstavničkih i izvršnih tijela, povjerenstava i sl.</t>
  </si>
  <si>
    <t>Usluge telefona, pošte i prijev.</t>
  </si>
  <si>
    <t xml:space="preserve">Usluge promidžbe i informiranja </t>
  </si>
  <si>
    <t>Ostali nespomenuti rashodi poslo.</t>
  </si>
  <si>
    <t>Pomoći - gradski/općinski proračun</t>
  </si>
  <si>
    <t xml:space="preserve">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</si>
  <si>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</si>
  <si>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</si>
  <si>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</si>
  <si>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</si>
  <si>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</si>
  <si>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</si>
  <si>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</si>
  <si>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</si>
  <si>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</si>
  <si>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Ukupno prihodi i primici za 2020.</t>
  </si>
  <si>
    <t xml:space="preserve"> PLAN  RASHODA I IZDATAKA</t>
  </si>
  <si>
    <t>Troškovi sudskih postupaka</t>
  </si>
  <si>
    <t>Članarine i norme</t>
  </si>
  <si>
    <t>Pristrojbe i naknade</t>
  </si>
  <si>
    <t>OŠ RUGVICA</t>
  </si>
  <si>
    <t>OIB:46613109380</t>
  </si>
  <si>
    <t>Plaće/bruto/</t>
  </si>
  <si>
    <t>Dopinos za zdrav.osig.</t>
  </si>
  <si>
    <t>Dopr.za obv.osigur.usl.nezaposl.</t>
  </si>
  <si>
    <t>Naknade za prijevoz na posao</t>
  </si>
  <si>
    <t>Literatura,knjige i ostalo</t>
  </si>
  <si>
    <t xml:space="preserve">  </t>
  </si>
  <si>
    <t>Ukupno po izvorima</t>
  </si>
  <si>
    <t>Ukupno prih.i primici za 2018.</t>
  </si>
  <si>
    <t>Ravnatelj OŠ:</t>
  </si>
  <si>
    <t>Robert Munđer, mag.cin.</t>
  </si>
  <si>
    <t>R.Munđer, mag.cin.</t>
  </si>
  <si>
    <t>___________________</t>
  </si>
  <si>
    <t>Rashodi za materijal i eneergiju</t>
  </si>
  <si>
    <t>Ostali nerpomenuti rashodi poslovanja</t>
  </si>
  <si>
    <t>Tekući projekt T100044 Financiranje nabave udžbenika u osnovnim školama</t>
  </si>
  <si>
    <t>Ostale naknade građanima i kućanstvima iz proračuna</t>
  </si>
  <si>
    <t>Telefoni i ostali komunikacijska oprema</t>
  </si>
  <si>
    <t>Instrumenti, uređaji i strojevi</t>
  </si>
  <si>
    <t>Medicinska i laboratorijska oprema</t>
  </si>
  <si>
    <t>Mat.i dijelovi za tek.i inv.održavanje</t>
  </si>
  <si>
    <t>Usluge tekućeg i inv.održavanja</t>
  </si>
  <si>
    <t>A100002</t>
  </si>
  <si>
    <t>Administr.tehn.i stručno osoblje</t>
  </si>
  <si>
    <t>Tekući projekt T100005 Svjetski Dan učitelja</t>
  </si>
  <si>
    <t xml:space="preserve">Tekući projekt T100031 Prsten potpore III.- pomoćnici u nastavi i stručni komunikacijski posrednici za učenike  s teškoćama u razvoju </t>
  </si>
  <si>
    <t>Aktivnost A1000014 Tekuće i investicijsko održavanje u školstvu</t>
  </si>
  <si>
    <t>Naknade građ.i kuć.u nar.VOĆE</t>
  </si>
  <si>
    <t>Naknade građ.i kuć.u nar.MLIJEKO</t>
  </si>
  <si>
    <t>Projekcija plana za 2022.</t>
  </si>
  <si>
    <t>Rashodi za nabavu nefinanc. imovine</t>
  </si>
  <si>
    <t>Rashodi za nabavu proizvedene dugotrajne imovine</t>
  </si>
  <si>
    <t>Knjige, umjetnička djela i ostalei zložbene vrijednosti</t>
  </si>
  <si>
    <t>Knige</t>
  </si>
  <si>
    <t>Glavni program P52 PROJEKTI I PROGRAMI EU</t>
  </si>
  <si>
    <t>Glava 003006 PROJEKTI I PROGRAMI EU</t>
  </si>
  <si>
    <t>Program 1001 POTICANJE KORIŠTENJA SREDSTAVA IZ FONDOVA EU</t>
  </si>
  <si>
    <t>TP 100011 NOVA ŠKOLSKA SHEMA VOĆA I POVRĆA TE MLIJEKA I MLIJEČNIH PROIZV.</t>
  </si>
  <si>
    <t>Naknade građanima i kućanstvima na temelju osigur. i druge naknade</t>
  </si>
  <si>
    <t>Program 1001 MINIMALNI STANDARD U OSNOVNOM ŠKOLSTVU-MATERIJALNI I FINANCIJSKI RASHODI</t>
  </si>
  <si>
    <t>Glavni program P15 MINIMALNI STANDARD U OSNOVNIM ŠKOLAMA</t>
  </si>
  <si>
    <t>Glavni program P17 POTREBE IZNAD MINIMALNOG STANDARDA</t>
  </si>
  <si>
    <t>Program 1001 POJAČANI STANDARD U ŠKOLSTVU</t>
  </si>
  <si>
    <t>Naknade građanima i kućanstvima na temelju osiguranja i druge nakn.</t>
  </si>
  <si>
    <t>Naknade građanima i kućanstvima u naravi</t>
  </si>
  <si>
    <t>Glavni program P63 PROGRAMI OSNOVNIH ŠKOLA IZVAN ŽUPANIJSKOG PRORAČUNA</t>
  </si>
  <si>
    <t>Program 1001 PROGRAMI OSNOVNIH ŠKOLA IZVAN ŽUPANIJSKOG PRORAČUNA</t>
  </si>
  <si>
    <t>Tekući projekt T100003 ŠKOLSKA KUHINJA</t>
  </si>
  <si>
    <t>Tekući projekt T100004 ŠKOLSKI ŠPORTSKI KLUB</t>
  </si>
  <si>
    <t xml:space="preserve"> Tekući projekt T100006 PRODUŽENI BORAVAK</t>
  </si>
  <si>
    <t>Tekući projekt T100008 UČENIČKA ZADRUGA</t>
  </si>
  <si>
    <t>Tekući projekt T100011 OSPOSOBLJAVANJE BEZ RADNOG ODNOSA</t>
  </si>
  <si>
    <t>Naknade osobama izvan radnog odnosa</t>
  </si>
  <si>
    <t>Naknade ost.trošk.osobama izvan rad.osnova</t>
  </si>
  <si>
    <t xml:space="preserve"> Tekući projekt T100012 OPREMA ŠKOLE</t>
  </si>
  <si>
    <t>Tekući projekt T100013 DODATNA ULAGANJA</t>
  </si>
  <si>
    <t>Program 1002  KAPITALNO ULAGANJE</t>
  </si>
  <si>
    <t xml:space="preserve"> Tekući projekt T100001 OPREMA ŠKOLE</t>
  </si>
  <si>
    <t>Tekući projekt T100001 Oprema škole</t>
  </si>
  <si>
    <t>Tekući projekt T100002 Dodatna ulaganja</t>
  </si>
  <si>
    <t>Aktivnost A100001 Tekuće i investicijsko održavanje u školstvu</t>
  </si>
  <si>
    <t>Program 1003  TEKUĆE I INVESTICIJSKO ODRŽAVANJE U ŠKOLSTVU</t>
  </si>
  <si>
    <t>Tekući projekt T100015Nabava udžbenika za učenike škol.god.2019./2020.</t>
  </si>
  <si>
    <t>Glavni program P51 KAPITALNO ULAGANJE</t>
  </si>
  <si>
    <t>Program 1001 KAPITALNO ULAGANJE U OSNOVNO ŠKOLSTVO</t>
  </si>
  <si>
    <t>Glava 004002 OSNOVNO ŠKOLSTVO</t>
  </si>
  <si>
    <t>Kapitalni projekt K100107 OŠ RUGVICA-REKONSTRUKACIJA TAVANA I PRILAGODBA PROSTORA PROTUPOŽARNIM UVJETIMA</t>
  </si>
  <si>
    <t>2021.</t>
  </si>
  <si>
    <t>2022.</t>
  </si>
  <si>
    <t>FIN.PLAN ZA 2021</t>
  </si>
  <si>
    <t>Premije osigur.učenika</t>
  </si>
  <si>
    <t>Telefoni i ostala komunikac.oprema</t>
  </si>
  <si>
    <t>Sportska oprema</t>
  </si>
  <si>
    <t>Višak prihoda</t>
  </si>
  <si>
    <t>2023.</t>
  </si>
  <si>
    <r>
      <t>PRIJEDLOG FINANCIJSKOG PLANA (OŠ RUGVICA-14226</t>
    </r>
    <r>
      <rPr>
        <b/>
        <sz val="10"/>
        <color indexed="8"/>
        <rFont val="Arial"/>
        <family val="2"/>
      </rPr>
      <t xml:space="preserve">)  ZA 2021-22.-23.                                                                                                                                                </t>
    </r>
  </si>
  <si>
    <t>Prijedlog plana za 2021.</t>
  </si>
  <si>
    <t>Projekcija plana za 2023.</t>
  </si>
  <si>
    <t xml:space="preserve">Rugvica, </t>
  </si>
  <si>
    <t>Kapitalni projekt K100117 OŠ RUGVICA-IZRADA SPOJNOG HODNIKA</t>
  </si>
  <si>
    <t>Rugvica, 30.12.2020.</t>
  </si>
  <si>
    <t>KLASA:400-02/20-01/04</t>
  </si>
  <si>
    <t>URBROJ:238/26-35-20-01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</si>
</sst>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0.0"/>
    <numFmt numFmtId="182" formatCode="#,##0.0"/>
    <numFmt numFmtId="183" formatCode="#,##0.000"/>
    <numFmt numFmtId="184" formatCode="#,##0.0000"/>
    <numFmt numFmtId="185" formatCode="#,##0.00000"/>
    <numFmt numFmtId="186" formatCode="0.000"/>
    <numFmt numFmtId="187" formatCode="#,##0.00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0"/>
    </font>
    <font>
      <b/>
      <sz val="9"/>
      <color indexed="8"/>
      <name val="MS Sans Serif"/>
      <family val="0"/>
    </font>
    <font>
      <b/>
      <sz val="8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21" fillId="0" borderId="21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3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7" fillId="48" borderId="17" xfId="0" applyNumberFormat="1" applyFont="1" applyFill="1" applyBorder="1" applyAlignment="1" applyProtection="1">
      <alignment horizontal="center"/>
      <protection/>
    </xf>
    <xf numFmtId="0" fontId="27" fillId="48" borderId="17" xfId="0" applyNumberFormat="1" applyFont="1" applyFill="1" applyBorder="1" applyAlignment="1" applyProtection="1">
      <alignment horizontal="left" wrapText="1"/>
      <protection/>
    </xf>
    <xf numFmtId="0" fontId="27" fillId="49" borderId="17" xfId="0" applyNumberFormat="1" applyFont="1" applyFill="1" applyBorder="1" applyAlignment="1" applyProtection="1">
      <alignment horizontal="center"/>
      <protection/>
    </xf>
    <xf numFmtId="0" fontId="27" fillId="49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7" fillId="50" borderId="17" xfId="0" applyNumberFormat="1" applyFont="1" applyFill="1" applyBorder="1" applyAlignment="1" applyProtection="1">
      <alignment/>
      <protection/>
    </xf>
    <xf numFmtId="3" fontId="27" fillId="28" borderId="17" xfId="0" applyNumberFormat="1" applyFont="1" applyFill="1" applyBorder="1" applyAlignment="1" applyProtection="1">
      <alignment/>
      <protection/>
    </xf>
    <xf numFmtId="0" fontId="27" fillId="48" borderId="17" xfId="0" applyNumberFormat="1" applyFont="1" applyFill="1" applyBorder="1" applyAlignment="1" applyProtection="1">
      <alignment wrapText="1"/>
      <protection/>
    </xf>
    <xf numFmtId="3" fontId="27" fillId="48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3" fontId="27" fillId="48" borderId="17" xfId="0" applyNumberFormat="1" applyFont="1" applyFill="1" applyBorder="1" applyAlignment="1" applyProtection="1">
      <alignment horizontal="center"/>
      <protection/>
    </xf>
    <xf numFmtId="3" fontId="27" fillId="48" borderId="17" xfId="0" applyNumberFormat="1" applyFont="1" applyFill="1" applyBorder="1" applyAlignment="1" applyProtection="1">
      <alignment wrapText="1"/>
      <protection/>
    </xf>
    <xf numFmtId="3" fontId="27" fillId="49" borderId="17" xfId="0" applyNumberFormat="1" applyFont="1" applyFill="1" applyBorder="1" applyAlignment="1" applyProtection="1">
      <alignment horizontal="center"/>
      <protection/>
    </xf>
    <xf numFmtId="3" fontId="27" fillId="49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Fill="1" applyBorder="1" applyAlignment="1" applyProtection="1">
      <alignment horizontal="center"/>
      <protection/>
    </xf>
    <xf numFmtId="3" fontId="27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7" fillId="20" borderId="17" xfId="0" applyNumberFormat="1" applyFont="1" applyFill="1" applyBorder="1" applyAlignment="1" applyProtection="1">
      <alignment/>
      <protection/>
    </xf>
    <xf numFmtId="0" fontId="27" fillId="20" borderId="17" xfId="0" applyNumberFormat="1" applyFont="1" applyFill="1" applyBorder="1" applyAlignment="1" applyProtection="1">
      <alignment horizontal="left"/>
      <protection/>
    </xf>
    <xf numFmtId="3" fontId="27" fillId="48" borderId="17" xfId="0" applyNumberFormat="1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34" borderId="39" xfId="75" applyBorder="1" applyAlignment="1">
      <alignment/>
    </xf>
    <xf numFmtId="0" fontId="22" fillId="0" borderId="40" xfId="0" applyFont="1" applyBorder="1" applyAlignment="1">
      <alignment vertical="center" wrapText="1"/>
    </xf>
    <xf numFmtId="0" fontId="17" fillId="34" borderId="41" xfId="75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1" fontId="17" fillId="34" borderId="4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7" fillId="5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/>
      <protection/>
    </xf>
    <xf numFmtId="4" fontId="27" fillId="48" borderId="17" xfId="0" applyNumberFormat="1" applyFont="1" applyFill="1" applyBorder="1" applyAlignment="1" applyProtection="1">
      <alignment/>
      <protection/>
    </xf>
    <xf numFmtId="4" fontId="27" fillId="20" borderId="17" xfId="0" applyNumberFormat="1" applyFont="1" applyFill="1" applyBorder="1" applyAlignment="1" applyProtection="1">
      <alignment/>
      <protection/>
    </xf>
    <xf numFmtId="4" fontId="27" fillId="24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/>
      <protection/>
    </xf>
    <xf numFmtId="4" fontId="0" fillId="0" borderId="4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8" xfId="0" applyNumberFormat="1" applyFont="1" applyBorder="1" applyAlignment="1">
      <alignment horizontal="right"/>
    </xf>
    <xf numFmtId="4" fontId="21" fillId="0" borderId="25" xfId="0" applyNumberFormat="1" applyFont="1" applyBorder="1" applyAlignment="1">
      <alignment horizontal="right"/>
    </xf>
    <xf numFmtId="4" fontId="40" fillId="34" borderId="49" xfId="75" applyNumberFormat="1" applyFont="1" applyBorder="1" applyAlignment="1">
      <alignment/>
    </xf>
    <xf numFmtId="1" fontId="25" fillId="0" borderId="17" xfId="0" applyNumberFormat="1" applyFont="1" applyFill="1" applyBorder="1" applyAlignment="1" applyProtection="1">
      <alignment horizontal="center"/>
      <protection/>
    </xf>
    <xf numFmtId="1" fontId="22" fillId="0" borderId="48" xfId="0" applyNumberFormat="1" applyFont="1" applyBorder="1" applyAlignment="1">
      <alignment wrapText="1"/>
    </xf>
    <xf numFmtId="4" fontId="21" fillId="0" borderId="50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0" fillId="0" borderId="43" xfId="0" applyNumberFormat="1" applyBorder="1" applyAlignment="1">
      <alignment/>
    </xf>
    <xf numFmtId="0" fontId="21" fillId="0" borderId="51" xfId="0" applyFont="1" applyBorder="1" applyAlignment="1">
      <alignment/>
    </xf>
    <xf numFmtId="4" fontId="40" fillId="34" borderId="42" xfId="75" applyNumberFormat="1" applyFont="1" applyBorder="1" applyAlignment="1">
      <alignment/>
    </xf>
    <xf numFmtId="0" fontId="0" fillId="0" borderId="52" xfId="0" applyBorder="1" applyAlignment="1">
      <alignment/>
    </xf>
    <xf numFmtId="4" fontId="40" fillId="34" borderId="38" xfId="75" applyNumberFormat="1" applyFont="1" applyBorder="1" applyAlignment="1">
      <alignment/>
    </xf>
    <xf numFmtId="0" fontId="0" fillId="0" borderId="53" xfId="0" applyBorder="1" applyAlignment="1">
      <alignment/>
    </xf>
    <xf numFmtId="2" fontId="27" fillId="0" borderId="17" xfId="0" applyNumberFormat="1" applyFont="1" applyFill="1" applyBorder="1" applyAlignment="1" applyProtection="1">
      <alignment/>
      <protection/>
    </xf>
    <xf numFmtId="2" fontId="27" fillId="49" borderId="17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17" xfId="0" applyFont="1" applyBorder="1" applyAlignment="1">
      <alignment horizontal="center" vertical="center" wrapText="1"/>
    </xf>
    <xf numFmtId="180" fontId="67" fillId="0" borderId="17" xfId="0" applyNumberFormat="1" applyFont="1" applyBorder="1" applyAlignment="1">
      <alignment horizontal="right" vertical="center"/>
    </xf>
    <xf numFmtId="180" fontId="68" fillId="0" borderId="17" xfId="0" applyNumberFormat="1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7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3" fontId="67" fillId="0" borderId="17" xfId="0" applyNumberFormat="1" applyFont="1" applyBorder="1" applyAlignment="1">
      <alignment horizontal="right" vertical="center"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0" fontId="67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" fontId="26" fillId="48" borderId="17" xfId="0" applyNumberFormat="1" applyFont="1" applyFill="1" applyBorder="1" applyAlignment="1" applyProtection="1">
      <alignment horizontal="right"/>
      <protection/>
    </xf>
    <xf numFmtId="4" fontId="26" fillId="49" borderId="17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4" fontId="26" fillId="24" borderId="17" xfId="0" applyNumberFormat="1" applyFont="1" applyFill="1" applyBorder="1" applyAlignment="1" applyProtection="1">
      <alignment/>
      <protection/>
    </xf>
    <xf numFmtId="3" fontId="27" fillId="49" borderId="17" xfId="0" applyNumberFormat="1" applyFont="1" applyFill="1" applyBorder="1" applyAlignment="1" applyProtection="1">
      <alignment horizontal="left"/>
      <protection/>
    </xf>
    <xf numFmtId="3" fontId="27" fillId="0" borderId="17" xfId="0" applyNumberFormat="1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 applyProtection="1">
      <alignment horizontal="left" wrapText="1"/>
      <protection/>
    </xf>
    <xf numFmtId="4" fontId="44" fillId="0" borderId="38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45" fillId="0" borderId="17" xfId="0" applyNumberFormat="1" applyFont="1" applyBorder="1" applyAlignment="1">
      <alignment/>
    </xf>
    <xf numFmtId="4" fontId="47" fillId="0" borderId="38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34" borderId="54" xfId="75" applyBorder="1" applyAlignment="1">
      <alignment/>
    </xf>
    <xf numFmtId="0" fontId="17" fillId="34" borderId="55" xfId="75" applyBorder="1" applyAlignment="1">
      <alignment/>
    </xf>
    <xf numFmtId="0" fontId="17" fillId="34" borderId="56" xfId="75" applyBorder="1" applyAlignment="1">
      <alignment/>
    </xf>
    <xf numFmtId="1" fontId="22" fillId="47" borderId="23" xfId="0" applyNumberFormat="1" applyFont="1" applyFill="1" applyBorder="1" applyAlignment="1">
      <alignment horizontal="left" wrapText="1"/>
    </xf>
    <xf numFmtId="1" fontId="22" fillId="47" borderId="22" xfId="0" applyNumberFormat="1" applyFont="1" applyFill="1" applyBorder="1" applyAlignment="1">
      <alignment horizontal="left" wrapText="1"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57" xfId="75" applyBorder="1" applyAlignment="1">
      <alignment horizontal="left"/>
    </xf>
    <xf numFmtId="4" fontId="46" fillId="0" borderId="38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right"/>
    </xf>
    <xf numFmtId="4" fontId="45" fillId="0" borderId="38" xfId="0" applyNumberFormat="1" applyFont="1" applyBorder="1" applyAlignment="1">
      <alignment/>
    </xf>
    <xf numFmtId="4" fontId="45" fillId="0" borderId="36" xfId="0" applyNumberFormat="1" applyFont="1" applyBorder="1" applyAlignment="1">
      <alignment/>
    </xf>
    <xf numFmtId="4" fontId="45" fillId="0" borderId="58" xfId="0" applyNumberFormat="1" applyFont="1" applyBorder="1" applyAlignment="1">
      <alignment/>
    </xf>
    <xf numFmtId="4" fontId="27" fillId="48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 shrinkToFi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2" fontId="27" fillId="48" borderId="17" xfId="0" applyNumberFormat="1" applyFont="1" applyFill="1" applyBorder="1" applyAlignment="1" applyProtection="1">
      <alignment horizontal="right"/>
      <protection/>
    </xf>
    <xf numFmtId="2" fontId="25" fillId="0" borderId="17" xfId="0" applyNumberFormat="1" applyFont="1" applyFill="1" applyBorder="1" applyAlignment="1" applyProtection="1">
      <alignment/>
      <protection/>
    </xf>
    <xf numFmtId="4" fontId="24" fillId="0" borderId="17" xfId="0" applyNumberFormat="1" applyFont="1" applyFill="1" applyBorder="1" applyAlignment="1" applyProtection="1">
      <alignment/>
      <protection/>
    </xf>
    <xf numFmtId="0" fontId="25" fillId="0" borderId="38" xfId="0" applyNumberFormat="1" applyFont="1" applyFill="1" applyBorder="1" applyAlignment="1" applyProtection="1">
      <alignment wrapText="1"/>
      <protection/>
    </xf>
    <xf numFmtId="0" fontId="27" fillId="28" borderId="17" xfId="0" applyNumberFormat="1" applyFont="1" applyFill="1" applyBorder="1" applyAlignment="1" applyProtection="1">
      <alignment horizontal="left"/>
      <protection/>
    </xf>
    <xf numFmtId="4" fontId="27" fillId="51" borderId="17" xfId="0" applyNumberFormat="1" applyFont="1" applyFill="1" applyBorder="1" applyAlignment="1" applyProtection="1">
      <alignment horizontal="right"/>
      <protection/>
    </xf>
    <xf numFmtId="4" fontId="26" fillId="51" borderId="17" xfId="0" applyNumberFormat="1" applyFont="1" applyFill="1" applyBorder="1" applyAlignment="1" applyProtection="1">
      <alignment horizontal="right"/>
      <protection/>
    </xf>
    <xf numFmtId="0" fontId="27" fillId="51" borderId="17" xfId="0" applyNumberFormat="1" applyFont="1" applyFill="1" applyBorder="1" applyAlignment="1" applyProtection="1">
      <alignment horizontal="left"/>
      <protection/>
    </xf>
    <xf numFmtId="0" fontId="27" fillId="51" borderId="17" xfId="0" applyNumberFormat="1" applyFont="1" applyFill="1" applyBorder="1" applyAlignment="1" applyProtection="1">
      <alignment horizontal="center" vertical="center" shrinkToFit="1"/>
      <protection/>
    </xf>
    <xf numFmtId="2" fontId="27" fillId="51" borderId="17" xfId="0" applyNumberFormat="1" applyFont="1" applyFill="1" applyBorder="1" applyAlignment="1" applyProtection="1">
      <alignment horizontal="right"/>
      <protection/>
    </xf>
    <xf numFmtId="4" fontId="27" fillId="51" borderId="17" xfId="0" applyNumberFormat="1" applyFont="1" applyFill="1" applyBorder="1" applyAlignment="1" applyProtection="1">
      <alignment/>
      <protection/>
    </xf>
    <xf numFmtId="0" fontId="27" fillId="51" borderId="17" xfId="0" applyNumberFormat="1" applyFont="1" applyFill="1" applyBorder="1" applyAlignment="1" applyProtection="1">
      <alignment wrapText="1"/>
      <protection/>
    </xf>
    <xf numFmtId="4" fontId="26" fillId="50" borderId="17" xfId="0" applyNumberFormat="1" applyFont="1" applyFill="1" applyBorder="1" applyAlignment="1" applyProtection="1">
      <alignment/>
      <protection/>
    </xf>
    <xf numFmtId="4" fontId="26" fillId="28" borderId="17" xfId="0" applyNumberFormat="1" applyFont="1" applyFill="1" applyBorder="1" applyAlignment="1" applyProtection="1">
      <alignment/>
      <protection/>
    </xf>
    <xf numFmtId="182" fontId="25" fillId="0" borderId="17" xfId="0" applyNumberFormat="1" applyFont="1" applyFill="1" applyBorder="1" applyAlignment="1" applyProtection="1">
      <alignment/>
      <protection/>
    </xf>
    <xf numFmtId="4" fontId="27" fillId="28" borderId="17" xfId="0" applyNumberFormat="1" applyFont="1" applyFill="1" applyBorder="1" applyAlignment="1" applyProtection="1">
      <alignment horizontal="right"/>
      <protection/>
    </xf>
    <xf numFmtId="2" fontId="23" fillId="34" borderId="0" xfId="0" applyNumberFormat="1" applyFont="1" applyFill="1" applyBorder="1" applyAlignment="1" applyProtection="1">
      <alignment/>
      <protection/>
    </xf>
    <xf numFmtId="181" fontId="25" fillId="0" borderId="17" xfId="0" applyNumberFormat="1" applyFont="1" applyFill="1" applyBorder="1" applyAlignment="1" applyProtection="1">
      <alignment/>
      <protection/>
    </xf>
    <xf numFmtId="2" fontId="27" fillId="28" borderId="17" xfId="0" applyNumberFormat="1" applyFont="1" applyFill="1" applyBorder="1" applyAlignment="1" applyProtection="1">
      <alignment horizontal="right"/>
      <protection/>
    </xf>
    <xf numFmtId="4" fontId="27" fillId="0" borderId="17" xfId="0" applyNumberFormat="1" applyFont="1" applyFill="1" applyBorder="1" applyAlignment="1" applyProtection="1">
      <alignment horizontal="right"/>
      <protection/>
    </xf>
    <xf numFmtId="4" fontId="27" fillId="0" borderId="17" xfId="0" applyNumberFormat="1" applyFont="1" applyFill="1" applyBorder="1" applyAlignment="1" applyProtection="1">
      <alignment horizontal="right" wrapText="1"/>
      <protection/>
    </xf>
    <xf numFmtId="2" fontId="27" fillId="49" borderId="17" xfId="0" applyNumberFormat="1" applyFont="1" applyFill="1" applyBorder="1" applyAlignment="1" applyProtection="1">
      <alignment horizontal="right"/>
      <protection/>
    </xf>
    <xf numFmtId="184" fontId="27" fillId="49" borderId="17" xfId="0" applyNumberFormat="1" applyFont="1" applyFill="1" applyBorder="1" applyAlignment="1" applyProtection="1">
      <alignment/>
      <protection/>
    </xf>
    <xf numFmtId="4" fontId="27" fillId="49" borderId="17" xfId="0" applyNumberFormat="1" applyFont="1" applyFill="1" applyBorder="1" applyAlignment="1" applyProtection="1">
      <alignment horizontal="right"/>
      <protection/>
    </xf>
    <xf numFmtId="2" fontId="27" fillId="48" borderId="17" xfId="0" applyNumberFormat="1" applyFont="1" applyFill="1" applyBorder="1" applyAlignment="1" applyProtection="1">
      <alignment wrapText="1"/>
      <protection/>
    </xf>
    <xf numFmtId="2" fontId="27" fillId="49" borderId="17" xfId="0" applyNumberFormat="1" applyFont="1" applyFill="1" applyBorder="1" applyAlignment="1" applyProtection="1">
      <alignment wrapText="1"/>
      <protection/>
    </xf>
    <xf numFmtId="4" fontId="26" fillId="50" borderId="17" xfId="0" applyNumberFormat="1" applyFont="1" applyFill="1" applyBorder="1" applyAlignment="1" applyProtection="1">
      <alignment horizontal="right"/>
      <protection/>
    </xf>
    <xf numFmtId="4" fontId="27" fillId="49" borderId="17" xfId="0" applyNumberFormat="1" applyFont="1" applyFill="1" applyBorder="1" applyAlignment="1" applyProtection="1">
      <alignment wrapText="1"/>
      <protection/>
    </xf>
    <xf numFmtId="2" fontId="27" fillId="48" borderId="17" xfId="0" applyNumberFormat="1" applyFont="1" applyFill="1" applyBorder="1" applyAlignment="1" applyProtection="1">
      <alignment horizontal="center"/>
      <protection/>
    </xf>
    <xf numFmtId="2" fontId="27" fillId="49" borderId="17" xfId="0" applyNumberFormat="1" applyFont="1" applyFill="1" applyBorder="1" applyAlignment="1" applyProtection="1">
      <alignment horizontal="center"/>
      <protection/>
    </xf>
    <xf numFmtId="4" fontId="24" fillId="50" borderId="17" xfId="0" applyNumberFormat="1" applyFont="1" applyFill="1" applyBorder="1" applyAlignment="1" applyProtection="1">
      <alignment/>
      <protection/>
    </xf>
    <xf numFmtId="4" fontId="24" fillId="28" borderId="17" xfId="0" applyNumberFormat="1" applyFont="1" applyFill="1" applyBorder="1" applyAlignment="1" applyProtection="1">
      <alignment/>
      <protection/>
    </xf>
    <xf numFmtId="4" fontId="24" fillId="49" borderId="17" xfId="0" applyNumberFormat="1" applyFont="1" applyFill="1" applyBorder="1" applyAlignment="1" applyProtection="1">
      <alignment/>
      <protection/>
    </xf>
    <xf numFmtId="4" fontId="24" fillId="48" borderId="17" xfId="0" applyNumberFormat="1" applyFont="1" applyFill="1" applyBorder="1" applyAlignment="1" applyProtection="1">
      <alignment horizontal="right"/>
      <protection/>
    </xf>
    <xf numFmtId="4" fontId="24" fillId="51" borderId="17" xfId="0" applyNumberFormat="1" applyFont="1" applyFill="1" applyBorder="1" applyAlignment="1" applyProtection="1">
      <alignment horizontal="right"/>
      <protection/>
    </xf>
    <xf numFmtId="0" fontId="27" fillId="52" borderId="17" xfId="0" applyNumberFormat="1" applyFont="1" applyFill="1" applyBorder="1" applyAlignment="1" applyProtection="1">
      <alignment horizontal="left"/>
      <protection/>
    </xf>
    <xf numFmtId="4" fontId="27" fillId="52" borderId="17" xfId="0" applyNumberFormat="1" applyFont="1" applyFill="1" applyBorder="1" applyAlignment="1" applyProtection="1">
      <alignment/>
      <protection/>
    </xf>
    <xf numFmtId="2" fontId="27" fillId="52" borderId="17" xfId="0" applyNumberFormat="1" applyFont="1" applyFill="1" applyBorder="1" applyAlignment="1" applyProtection="1">
      <alignment horizontal="right"/>
      <protection/>
    </xf>
    <xf numFmtId="4" fontId="23" fillId="0" borderId="17" xfId="0" applyNumberFormat="1" applyFont="1" applyFill="1" applyBorder="1" applyAlignment="1" applyProtection="1">
      <alignment/>
      <protection/>
    </xf>
    <xf numFmtId="4" fontId="24" fillId="51" borderId="17" xfId="0" applyNumberFormat="1" applyFont="1" applyFill="1" applyBorder="1" applyAlignment="1" applyProtection="1">
      <alignment/>
      <protection/>
    </xf>
    <xf numFmtId="4" fontId="24" fillId="48" borderId="17" xfId="0" applyNumberFormat="1" applyFont="1" applyFill="1" applyBorder="1" applyAlignment="1" applyProtection="1">
      <alignment/>
      <protection/>
    </xf>
    <xf numFmtId="4" fontId="24" fillId="24" borderId="17" xfId="0" applyNumberFormat="1" applyFont="1" applyFill="1" applyBorder="1" applyAlignment="1" applyProtection="1">
      <alignment/>
      <protection/>
    </xf>
    <xf numFmtId="4" fontId="26" fillId="48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26" fillId="51" borderId="17" xfId="0" applyNumberFormat="1" applyFont="1" applyFill="1" applyBorder="1" applyAlignment="1" applyProtection="1">
      <alignment/>
      <protection/>
    </xf>
    <xf numFmtId="4" fontId="26" fillId="52" borderId="17" xfId="0" applyNumberFormat="1" applyFont="1" applyFill="1" applyBorder="1" applyAlignment="1" applyProtection="1">
      <alignment/>
      <protection/>
    </xf>
    <xf numFmtId="4" fontId="26" fillId="20" borderId="17" xfId="0" applyNumberFormat="1" applyFont="1" applyFill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43" fillId="0" borderId="17" xfId="0" applyNumberFormat="1" applyFont="1" applyFill="1" applyBorder="1" applyAlignment="1" applyProtection="1">
      <alignment/>
      <protection/>
    </xf>
    <xf numFmtId="2" fontId="26" fillId="0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 horizontal="right"/>
      <protection/>
    </xf>
    <xf numFmtId="4" fontId="43" fillId="0" borderId="17" xfId="0" applyNumberFormat="1" applyFont="1" applyFill="1" applyBorder="1" applyAlignment="1" applyProtection="1">
      <alignment horizontal="right"/>
      <protection/>
    </xf>
    <xf numFmtId="4" fontId="26" fillId="0" borderId="17" xfId="0" applyNumberFormat="1" applyFont="1" applyFill="1" applyBorder="1" applyAlignment="1" applyProtection="1">
      <alignment wrapText="1"/>
      <protection/>
    </xf>
    <xf numFmtId="2" fontId="43" fillId="34" borderId="0" xfId="0" applyNumberFormat="1" applyFont="1" applyFill="1" applyBorder="1" applyAlignment="1" applyProtection="1">
      <alignment/>
      <protection/>
    </xf>
    <xf numFmtId="0" fontId="22" fillId="0" borderId="58" xfId="0" applyFont="1" applyBorder="1" applyAlignment="1">
      <alignment vertical="center" wrapText="1"/>
    </xf>
    <xf numFmtId="3" fontId="22" fillId="0" borderId="21" xfId="0" applyNumberFormat="1" applyFont="1" applyBorder="1" applyAlignment="1">
      <alignment/>
    </xf>
    <xf numFmtId="3" fontId="22" fillId="0" borderId="21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2" fillId="0" borderId="59" xfId="0" applyNumberFormat="1" applyFont="1" applyBorder="1" applyAlignment="1">
      <alignment horizontal="right"/>
    </xf>
    <xf numFmtId="3" fontId="22" fillId="0" borderId="60" xfId="0" applyNumberFormat="1" applyFont="1" applyBorder="1" applyAlignment="1">
      <alignment/>
    </xf>
    <xf numFmtId="3" fontId="22" fillId="0" borderId="60" xfId="0" applyNumberFormat="1" applyFont="1" applyBorder="1" applyAlignment="1">
      <alignment horizontal="right"/>
    </xf>
    <xf numFmtId="3" fontId="22" fillId="0" borderId="61" xfId="0" applyNumberFormat="1" applyFont="1" applyBorder="1" applyAlignment="1">
      <alignment horizontal="right"/>
    </xf>
    <xf numFmtId="3" fontId="22" fillId="0" borderId="62" xfId="0" applyNumberFormat="1" applyFont="1" applyBorder="1" applyAlignment="1">
      <alignment horizontal="right"/>
    </xf>
    <xf numFmtId="3" fontId="22" fillId="0" borderId="63" xfId="0" applyNumberFormat="1" applyFont="1" applyBorder="1" applyAlignment="1">
      <alignment horizontal="right"/>
    </xf>
    <xf numFmtId="4" fontId="45" fillId="0" borderId="19" xfId="0" applyNumberFormat="1" applyFont="1" applyBorder="1" applyAlignment="1">
      <alignment/>
    </xf>
    <xf numFmtId="0" fontId="22" fillId="0" borderId="64" xfId="0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66" xfId="0" applyFont="1" applyBorder="1" applyAlignment="1">
      <alignment vertical="center" wrapText="1"/>
    </xf>
    <xf numFmtId="3" fontId="21" fillId="0" borderId="38" xfId="0" applyNumberFormat="1" applyFont="1" applyBorder="1" applyAlignment="1">
      <alignment/>
    </xf>
    <xf numFmtId="3" fontId="21" fillId="0" borderId="38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53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/>
    </xf>
    <xf numFmtId="3" fontId="21" fillId="0" borderId="37" xfId="0" applyNumberFormat="1" applyFont="1" applyBorder="1" applyAlignment="1">
      <alignment horizontal="right"/>
    </xf>
    <xf numFmtId="0" fontId="67" fillId="0" borderId="53" xfId="0" applyFont="1" applyBorder="1" applyAlignment="1">
      <alignment horizontal="left" vertical="center" wrapText="1"/>
    </xf>
    <xf numFmtId="0" fontId="67" fillId="0" borderId="38" xfId="0" applyFont="1" applyBorder="1" applyAlignment="1">
      <alignment horizontal="left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22" fillId="0" borderId="53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42" fillId="0" borderId="53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68" fillId="0" borderId="53" xfId="0" applyFont="1" applyBorder="1" applyAlignment="1">
      <alignment vertical="center" wrapText="1"/>
    </xf>
    <xf numFmtId="0" fontId="68" fillId="0" borderId="38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6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4" fontId="22" fillId="0" borderId="48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38" fillId="0" borderId="67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3" fontId="27" fillId="51" borderId="17" xfId="0" applyNumberFormat="1" applyFont="1" applyFill="1" applyBorder="1" applyAlignment="1" applyProtection="1">
      <alignment horizontal="left"/>
      <protection/>
    </xf>
    <xf numFmtId="3" fontId="27" fillId="50" borderId="53" xfId="0" applyNumberFormat="1" applyFon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3" fontId="27" fillId="50" borderId="53" xfId="0" applyNumberFormat="1" applyFont="1" applyFill="1" applyBorder="1" applyAlignment="1" applyProtection="1">
      <alignment wrapText="1"/>
      <protection/>
    </xf>
    <xf numFmtId="0" fontId="0" fillId="0" borderId="38" xfId="0" applyNumberFormat="1" applyFill="1" applyBorder="1" applyAlignment="1" applyProtection="1">
      <alignment wrapText="1"/>
      <protection/>
    </xf>
    <xf numFmtId="0" fontId="27" fillId="28" borderId="5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ill="1" applyBorder="1" applyAlignment="1" applyProtection="1">
      <alignment horizontal="left" wrapText="1"/>
      <protection/>
    </xf>
    <xf numFmtId="3" fontId="27" fillId="28" borderId="53" xfId="0" applyNumberFormat="1" applyFont="1" applyFill="1" applyBorder="1" applyAlignment="1" applyProtection="1">
      <alignment horizontal="left" wrapText="1" shrinkToFit="1"/>
      <protection/>
    </xf>
    <xf numFmtId="0" fontId="0" fillId="0" borderId="38" xfId="0" applyNumberFormat="1" applyFill="1" applyBorder="1" applyAlignment="1" applyProtection="1">
      <alignment wrapText="1" shrinkToFit="1"/>
      <protection/>
    </xf>
    <xf numFmtId="0" fontId="27" fillId="51" borderId="53" xfId="0" applyNumberFormat="1" applyFont="1" applyFill="1" applyBorder="1" applyAlignment="1" applyProtection="1">
      <alignment horizontal="left"/>
      <protection/>
    </xf>
    <xf numFmtId="0" fontId="0" fillId="51" borderId="38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27" fillId="51" borderId="17" xfId="0" applyNumberFormat="1" applyFont="1" applyFill="1" applyBorder="1" applyAlignment="1" applyProtection="1">
      <alignment horizontal="left" wrapText="1"/>
      <protection/>
    </xf>
    <xf numFmtId="0" fontId="27" fillId="52" borderId="53" xfId="0" applyNumberFormat="1" applyFont="1" applyFill="1" applyBorder="1" applyAlignment="1" applyProtection="1">
      <alignment horizontal="left" wrapText="1"/>
      <protection/>
    </xf>
    <xf numFmtId="0" fontId="0" fillId="52" borderId="38" xfId="0" applyNumberFormat="1" applyFill="1" applyBorder="1" applyAlignment="1" applyProtection="1">
      <alignment horizontal="left" wrapText="1"/>
      <protection/>
    </xf>
    <xf numFmtId="0" fontId="27" fillId="20" borderId="53" xfId="0" applyNumberFormat="1" applyFont="1" applyFill="1" applyBorder="1" applyAlignment="1" applyProtection="1">
      <alignment horizontal="left" wrapText="1"/>
      <protection/>
    </xf>
    <xf numFmtId="0" fontId="27" fillId="20" borderId="38" xfId="0" applyNumberFormat="1" applyFont="1" applyFill="1" applyBorder="1" applyAlignment="1" applyProtection="1">
      <alignment horizontal="left" wrapText="1"/>
      <protection/>
    </xf>
    <xf numFmtId="0" fontId="27" fillId="24" borderId="17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51" borderId="17" xfId="0" applyNumberFormat="1" applyFont="1" applyFill="1" applyBorder="1" applyAlignment="1" applyProtection="1">
      <alignment horizontal="left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866775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05500"/>
          <a:ext cx="8572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876300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05500"/>
          <a:ext cx="866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582150"/>
          <a:ext cx="857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876300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582150"/>
          <a:ext cx="866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56" t="s">
        <v>178</v>
      </c>
      <c r="B1" s="256"/>
      <c r="C1" s="256"/>
      <c r="D1" s="256"/>
      <c r="E1" s="256"/>
    </row>
    <row r="2" spans="1:5" s="36" customFormat="1" ht="25.5" customHeight="1">
      <c r="A2" s="256" t="s">
        <v>33</v>
      </c>
      <c r="B2" s="256"/>
      <c r="C2" s="256"/>
      <c r="D2" s="256"/>
      <c r="E2" s="256"/>
    </row>
    <row r="3" spans="1:5" ht="25.5" customHeight="1" hidden="1">
      <c r="A3" s="126"/>
      <c r="B3" s="126"/>
      <c r="C3" s="127"/>
      <c r="D3" s="127"/>
      <c r="E3" s="127"/>
    </row>
    <row r="4" spans="1:5" ht="9" customHeight="1" hidden="1">
      <c r="A4" s="252" t="s">
        <v>88</v>
      </c>
      <c r="B4" s="253"/>
      <c r="C4" s="128" t="s">
        <v>89</v>
      </c>
      <c r="D4" s="128" t="s">
        <v>90</v>
      </c>
      <c r="E4" s="128" t="s">
        <v>91</v>
      </c>
    </row>
    <row r="5" spans="1:5" ht="25.5" customHeight="1">
      <c r="A5" s="139"/>
      <c r="B5" s="140" t="s">
        <v>88</v>
      </c>
      <c r="C5" s="128" t="s">
        <v>179</v>
      </c>
      <c r="D5" s="128" t="s">
        <v>132</v>
      </c>
      <c r="E5" s="128" t="s">
        <v>180</v>
      </c>
    </row>
    <row r="6" spans="1:5" s="32" customFormat="1" ht="26.25" customHeight="1">
      <c r="A6" s="259" t="s">
        <v>34</v>
      </c>
      <c r="B6" s="260"/>
      <c r="C6" s="129">
        <v>15133266.8</v>
      </c>
      <c r="D6" s="129">
        <v>15133266.8</v>
      </c>
      <c r="E6" s="129">
        <v>15133266.8</v>
      </c>
    </row>
    <row r="7" spans="1:5" ht="15.75" customHeight="1">
      <c r="A7" s="259" t="s">
        <v>0</v>
      </c>
      <c r="B7" s="260"/>
      <c r="C7" s="129">
        <v>15133266.8</v>
      </c>
      <c r="D7" s="129">
        <v>15133266.8</v>
      </c>
      <c r="E7" s="129">
        <v>15133266.8</v>
      </c>
    </row>
    <row r="8" spans="1:5" ht="15.75" customHeight="1">
      <c r="A8" s="254" t="s">
        <v>79</v>
      </c>
      <c r="B8" s="255"/>
      <c r="C8" s="129">
        <v>0</v>
      </c>
      <c r="D8" s="129">
        <v>0</v>
      </c>
      <c r="E8" s="129">
        <v>0</v>
      </c>
    </row>
    <row r="9" spans="1:5" ht="12.75">
      <c r="A9" s="254" t="s">
        <v>35</v>
      </c>
      <c r="B9" s="255"/>
      <c r="C9" s="129">
        <v>15183266.8</v>
      </c>
      <c r="D9" s="129">
        <v>15183266.8</v>
      </c>
      <c r="E9" s="129">
        <v>15183266.8</v>
      </c>
    </row>
    <row r="10" spans="1:5" ht="12.75" customHeight="1">
      <c r="A10" s="259" t="s">
        <v>1</v>
      </c>
      <c r="B10" s="260"/>
      <c r="C10" s="129">
        <v>12716690.8</v>
      </c>
      <c r="D10" s="129">
        <v>12716690.8</v>
      </c>
      <c r="E10" s="129">
        <v>12716690.8</v>
      </c>
    </row>
    <row r="11" spans="1:5" ht="15.75" customHeight="1">
      <c r="A11" s="254" t="s">
        <v>2</v>
      </c>
      <c r="B11" s="255"/>
      <c r="C11" s="129">
        <v>2466576</v>
      </c>
      <c r="D11" s="129">
        <v>2466576</v>
      </c>
      <c r="E11" s="129">
        <v>2466576</v>
      </c>
    </row>
    <row r="12" spans="1:5" ht="27.75" customHeight="1">
      <c r="A12" s="257" t="s">
        <v>3</v>
      </c>
      <c r="B12" s="258"/>
      <c r="C12" s="130">
        <f>SUM(C6-C9)</f>
        <v>-50000</v>
      </c>
      <c r="D12" s="130">
        <f>SUM(D6-D9)</f>
        <v>-50000</v>
      </c>
      <c r="E12" s="130">
        <f>SUM(E6-E9)</f>
        <v>-50000</v>
      </c>
    </row>
    <row r="13" spans="1:5" ht="21.75" customHeight="1">
      <c r="A13" s="261"/>
      <c r="B13" s="261"/>
      <c r="C13" s="261"/>
      <c r="D13" s="261"/>
      <c r="E13" s="261"/>
    </row>
    <row r="14" spans="1:5" ht="25.5" customHeight="1">
      <c r="A14" s="252" t="s">
        <v>92</v>
      </c>
      <c r="B14" s="253"/>
      <c r="C14" s="128" t="s">
        <v>179</v>
      </c>
      <c r="D14" s="128" t="s">
        <v>132</v>
      </c>
      <c r="E14" s="128" t="s">
        <v>180</v>
      </c>
    </row>
    <row r="15" spans="1:5" ht="28.5" customHeight="1">
      <c r="A15" s="250" t="s">
        <v>93</v>
      </c>
      <c r="B15" s="251"/>
      <c r="C15" s="129">
        <v>50000</v>
      </c>
      <c r="D15" s="129">
        <v>50000</v>
      </c>
      <c r="E15" s="129">
        <v>50000</v>
      </c>
    </row>
    <row r="16" spans="1:5" ht="39.75" customHeight="1">
      <c r="A16" s="262" t="s">
        <v>94</v>
      </c>
      <c r="B16" s="263"/>
      <c r="C16" s="129">
        <v>50000</v>
      </c>
      <c r="D16" s="129">
        <v>50000</v>
      </c>
      <c r="E16" s="129">
        <v>50000</v>
      </c>
    </row>
    <row r="17" spans="1:5" ht="21" customHeight="1">
      <c r="A17" s="261"/>
      <c r="B17" s="261"/>
      <c r="C17" s="261"/>
      <c r="D17" s="261"/>
      <c r="E17" s="261"/>
    </row>
    <row r="18" spans="1:5" ht="25.5" customHeight="1">
      <c r="A18" s="252" t="s">
        <v>95</v>
      </c>
      <c r="B18" s="253"/>
      <c r="C18" s="128" t="s">
        <v>179</v>
      </c>
      <c r="D18" s="128" t="s">
        <v>132</v>
      </c>
      <c r="E18" s="128" t="s">
        <v>180</v>
      </c>
    </row>
    <row r="19" spans="1:5" ht="20.25" customHeight="1">
      <c r="A19" s="259" t="s">
        <v>4</v>
      </c>
      <c r="B19" s="260"/>
      <c r="C19" s="132">
        <v>0</v>
      </c>
      <c r="D19" s="132">
        <v>0</v>
      </c>
      <c r="E19" s="132">
        <v>0</v>
      </c>
    </row>
    <row r="20" spans="1:5" ht="41.25" customHeight="1">
      <c r="A20" s="259" t="s">
        <v>5</v>
      </c>
      <c r="B20" s="260"/>
      <c r="C20" s="132">
        <v>0</v>
      </c>
      <c r="D20" s="132">
        <v>0</v>
      </c>
      <c r="E20" s="132">
        <v>0</v>
      </c>
    </row>
    <row r="21" spans="1:5" ht="33" customHeight="1">
      <c r="A21" s="257" t="s">
        <v>6</v>
      </c>
      <c r="B21" s="258"/>
      <c r="C21" s="131">
        <f>SUM(C19-C20)</f>
        <v>0</v>
      </c>
      <c r="D21" s="131">
        <v>0</v>
      </c>
      <c r="E21" s="131">
        <v>0</v>
      </c>
    </row>
    <row r="22" spans="1:5" ht="19.5" customHeight="1">
      <c r="A22" s="141"/>
      <c r="B22" s="133"/>
      <c r="C22" s="134"/>
      <c r="D22" s="134"/>
      <c r="E22" s="142"/>
    </row>
    <row r="23" spans="1:5" ht="28.5" customHeight="1">
      <c r="A23" s="259" t="s">
        <v>7</v>
      </c>
      <c r="B23" s="260"/>
      <c r="C23" s="135">
        <f>SUM(C12,C16,C21)</f>
        <v>0</v>
      </c>
      <c r="D23" s="135">
        <f>SUM(D12,D16,D21)</f>
        <v>0</v>
      </c>
      <c r="E23" s="135">
        <f>SUM(E12,E16,E21)</f>
        <v>0</v>
      </c>
    </row>
    <row r="26" spans="2:5" ht="12.75">
      <c r="B26" s="1" t="s">
        <v>181</v>
      </c>
      <c r="E26" s="1" t="s">
        <v>112</v>
      </c>
    </row>
    <row r="28" ht="12.75">
      <c r="E28" s="1" t="s">
        <v>113</v>
      </c>
    </row>
  </sheetData>
  <sheetProtection/>
  <mergeCells count="20"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52">
      <selection activeCell="B41" sqref="B41:I41"/>
    </sheetView>
  </sheetViews>
  <sheetFormatPr defaultColWidth="11.421875" defaultRowHeight="12.75"/>
  <cols>
    <col min="1" max="1" width="13.140625" style="18" customWidth="1"/>
    <col min="2" max="2" width="14.28125" style="18" customWidth="1"/>
    <col min="3" max="3" width="13.28125" style="18" customWidth="1"/>
    <col min="4" max="4" width="13.00390625" style="18" customWidth="1"/>
    <col min="5" max="5" width="13.7109375" style="33" customWidth="1"/>
    <col min="6" max="6" width="15.00390625" style="1" customWidth="1"/>
    <col min="7" max="7" width="13.28125" style="1" customWidth="1"/>
    <col min="8" max="8" width="10.7109375" style="1" customWidth="1"/>
    <col min="9" max="9" width="12.71093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264" t="s">
        <v>96</v>
      </c>
      <c r="B1" s="264"/>
      <c r="C1" s="264"/>
      <c r="D1" s="264"/>
      <c r="E1" s="264"/>
      <c r="F1" s="264"/>
      <c r="G1" s="264"/>
      <c r="H1" s="264"/>
      <c r="I1" s="264"/>
    </row>
    <row r="2" spans="1:9" s="2" customFormat="1" ht="13.5" thickBot="1">
      <c r="A2" s="165"/>
      <c r="B2" s="155"/>
      <c r="C2" s="155"/>
      <c r="D2" s="155"/>
      <c r="E2" s="155"/>
      <c r="F2" s="155"/>
      <c r="G2" s="155"/>
      <c r="H2" s="155"/>
      <c r="I2" s="166" t="s">
        <v>8</v>
      </c>
    </row>
    <row r="3" spans="1:9" s="2" customFormat="1" ht="27" thickBot="1">
      <c r="A3" s="42" t="s">
        <v>9</v>
      </c>
      <c r="B3" s="268" t="s">
        <v>170</v>
      </c>
      <c r="C3" s="268"/>
      <c r="D3" s="273"/>
      <c r="E3" s="273"/>
      <c r="F3" s="273"/>
      <c r="G3" s="273"/>
      <c r="H3" s="273"/>
      <c r="I3" s="274"/>
    </row>
    <row r="4" spans="1:9" s="2" customFormat="1" ht="53.25" thickBot="1">
      <c r="A4" s="159" t="s">
        <v>10</v>
      </c>
      <c r="B4" s="45" t="s">
        <v>65</v>
      </c>
      <c r="C4" s="45" t="s">
        <v>11</v>
      </c>
      <c r="D4" s="11" t="s">
        <v>12</v>
      </c>
      <c r="E4" s="11" t="s">
        <v>74</v>
      </c>
      <c r="F4" s="11" t="s">
        <v>86</v>
      </c>
      <c r="G4" s="88" t="s">
        <v>75</v>
      </c>
      <c r="H4" s="11" t="s">
        <v>16</v>
      </c>
      <c r="I4" s="228" t="s">
        <v>176</v>
      </c>
    </row>
    <row r="5" spans="1:9" s="2" customFormat="1" ht="12.75">
      <c r="A5" s="160">
        <v>634</v>
      </c>
      <c r="B5" s="240"/>
      <c r="C5" s="241"/>
      <c r="D5" s="242"/>
      <c r="E5" s="242"/>
      <c r="F5" s="242"/>
      <c r="G5" s="153">
        <v>15912</v>
      </c>
      <c r="H5" s="242"/>
      <c r="I5" s="243"/>
    </row>
    <row r="6" spans="1:9" s="2" customFormat="1" ht="14.25">
      <c r="A6" s="161">
        <v>6341</v>
      </c>
      <c r="B6" s="156"/>
      <c r="C6" s="90"/>
      <c r="D6" s="91"/>
      <c r="E6" s="151" t="s">
        <v>109</v>
      </c>
      <c r="F6" s="151" t="s">
        <v>87</v>
      </c>
      <c r="G6" s="118">
        <v>15912</v>
      </c>
      <c r="H6" s="91"/>
      <c r="I6" s="85"/>
    </row>
    <row r="7" spans="1:9" s="2" customFormat="1" ht="14.25">
      <c r="A7" s="161">
        <v>636</v>
      </c>
      <c r="B7" s="157"/>
      <c r="C7" s="86"/>
      <c r="D7" s="83"/>
      <c r="E7" s="153">
        <v>10398460</v>
      </c>
      <c r="F7" s="153">
        <v>515000</v>
      </c>
      <c r="G7" s="83"/>
      <c r="H7" s="83"/>
      <c r="I7" s="84"/>
    </row>
    <row r="8" spans="1:16" s="2" customFormat="1" ht="14.25">
      <c r="A8" s="161">
        <v>6361</v>
      </c>
      <c r="B8" s="157"/>
      <c r="C8" s="86"/>
      <c r="D8" s="83"/>
      <c r="E8" s="107">
        <v>9919460</v>
      </c>
      <c r="F8" s="107">
        <v>475000</v>
      </c>
      <c r="G8" s="153"/>
      <c r="H8" s="83"/>
      <c r="I8" s="84"/>
      <c r="P8" s="119"/>
    </row>
    <row r="9" spans="1:9" s="2" customFormat="1" ht="14.25">
      <c r="A9" s="161">
        <v>6362</v>
      </c>
      <c r="B9" s="157"/>
      <c r="C9" s="86"/>
      <c r="D9" s="152" t="s">
        <v>87</v>
      </c>
      <c r="E9" s="107">
        <v>479000</v>
      </c>
      <c r="F9" s="107">
        <v>40000</v>
      </c>
      <c r="G9" s="153"/>
      <c r="H9" s="83"/>
      <c r="I9" s="84"/>
    </row>
    <row r="10" spans="1:9" s="2" customFormat="1" ht="14.25">
      <c r="A10" s="161">
        <v>652</v>
      </c>
      <c r="B10" s="157"/>
      <c r="C10" s="86"/>
      <c r="D10" s="153">
        <v>712210</v>
      </c>
      <c r="E10" s="83"/>
      <c r="F10" s="153">
        <v>91600</v>
      </c>
      <c r="G10" s="83"/>
      <c r="H10" s="83"/>
      <c r="I10" s="84"/>
    </row>
    <row r="11" spans="1:9" s="2" customFormat="1" ht="14.25">
      <c r="A11" s="161">
        <v>6526</v>
      </c>
      <c r="B11" s="157"/>
      <c r="C11" s="86"/>
      <c r="D11" s="107">
        <v>712210</v>
      </c>
      <c r="E11" s="83"/>
      <c r="F11" s="107">
        <v>91600</v>
      </c>
      <c r="G11" s="83"/>
      <c r="H11" s="83"/>
      <c r="I11" s="84"/>
    </row>
    <row r="12" spans="1:9" s="2" customFormat="1" ht="14.25">
      <c r="A12" s="161">
        <v>661</v>
      </c>
      <c r="B12" s="157"/>
      <c r="C12" s="164">
        <v>310574</v>
      </c>
      <c r="D12" s="107"/>
      <c r="E12" s="83"/>
      <c r="F12" s="107" t="s">
        <v>87</v>
      </c>
      <c r="G12" s="83"/>
      <c r="H12" s="83"/>
      <c r="I12" s="84"/>
    </row>
    <row r="13" spans="1:9" s="2" customFormat="1" ht="14.25">
      <c r="A13" s="161">
        <v>6614</v>
      </c>
      <c r="B13" s="157"/>
      <c r="C13" s="108">
        <v>5000</v>
      </c>
      <c r="D13" s="83"/>
      <c r="E13" s="83"/>
      <c r="F13" s="83"/>
      <c r="G13" s="83"/>
      <c r="H13" s="83"/>
      <c r="I13" s="84"/>
    </row>
    <row r="14" spans="1:9" s="2" customFormat="1" ht="14.25">
      <c r="A14" s="161">
        <v>6615</v>
      </c>
      <c r="B14" s="157"/>
      <c r="C14" s="150">
        <v>305574</v>
      </c>
      <c r="D14" s="83"/>
      <c r="E14" s="83"/>
      <c r="F14" s="83"/>
      <c r="G14" s="83"/>
      <c r="H14" s="83"/>
      <c r="I14" s="84"/>
    </row>
    <row r="15" spans="1:9" s="2" customFormat="1" ht="14.25">
      <c r="A15" s="161">
        <v>663</v>
      </c>
      <c r="B15" s="157"/>
      <c r="C15" s="86"/>
      <c r="D15" s="83"/>
      <c r="E15" s="83"/>
      <c r="F15" s="83"/>
      <c r="G15" s="83"/>
      <c r="H15" s="153">
        <v>60098</v>
      </c>
      <c r="I15" s="168"/>
    </row>
    <row r="16" spans="1:9" s="2" customFormat="1" ht="14.25">
      <c r="A16" s="161">
        <v>6631</v>
      </c>
      <c r="B16" s="158"/>
      <c r="C16" s="86"/>
      <c r="D16" s="83"/>
      <c r="E16" s="83"/>
      <c r="F16" s="83"/>
      <c r="G16" s="83"/>
      <c r="H16" s="107">
        <v>39698</v>
      </c>
      <c r="I16" s="109" t="s">
        <v>87</v>
      </c>
    </row>
    <row r="17" spans="1:9" s="2" customFormat="1" ht="14.25">
      <c r="A17" s="161">
        <v>6632</v>
      </c>
      <c r="B17" s="158"/>
      <c r="C17" s="86"/>
      <c r="D17" s="83"/>
      <c r="E17" s="83"/>
      <c r="F17" s="83"/>
      <c r="G17" s="83"/>
      <c r="H17" s="107">
        <v>20400</v>
      </c>
      <c r="I17" s="109" t="s">
        <v>87</v>
      </c>
    </row>
    <row r="18" spans="1:9" s="2" customFormat="1" ht="14.25">
      <c r="A18" s="161">
        <v>671</v>
      </c>
      <c r="B18" s="154">
        <v>3029412.8</v>
      </c>
      <c r="C18" s="86"/>
      <c r="D18" s="83"/>
      <c r="E18" s="83"/>
      <c r="F18" s="83"/>
      <c r="G18" s="83"/>
      <c r="H18" s="83"/>
      <c r="I18" s="84"/>
    </row>
    <row r="19" spans="1:9" s="119" customFormat="1" ht="14.25">
      <c r="A19" s="162">
        <v>6711</v>
      </c>
      <c r="B19" s="120">
        <v>1199412.8</v>
      </c>
      <c r="C19" s="90"/>
      <c r="D19" s="91"/>
      <c r="E19" s="91"/>
      <c r="F19" s="121"/>
      <c r="G19" s="121"/>
      <c r="H19" s="83"/>
      <c r="I19" s="84"/>
    </row>
    <row r="20" spans="1:9" s="2" customFormat="1" ht="14.25">
      <c r="A20" s="163">
        <v>6712</v>
      </c>
      <c r="B20" s="122">
        <v>1830000</v>
      </c>
      <c r="C20" s="86"/>
      <c r="D20" s="83"/>
      <c r="E20" s="83"/>
      <c r="F20" s="123"/>
      <c r="G20" s="123"/>
      <c r="H20" s="83"/>
      <c r="I20" s="84"/>
    </row>
    <row r="21" spans="1:9" s="2" customFormat="1" ht="14.25">
      <c r="A21" s="163">
        <v>922</v>
      </c>
      <c r="B21" s="229"/>
      <c r="C21" s="230"/>
      <c r="D21" s="231"/>
      <c r="E21" s="231"/>
      <c r="F21" s="232"/>
      <c r="G21" s="232"/>
      <c r="H21" s="231"/>
      <c r="I21" s="233">
        <v>50000</v>
      </c>
    </row>
    <row r="22" spans="1:9" s="2" customFormat="1" ht="15" thickBot="1">
      <c r="A22" s="163">
        <v>9221</v>
      </c>
      <c r="B22" s="234"/>
      <c r="C22" s="235"/>
      <c r="D22" s="236"/>
      <c r="E22" s="236"/>
      <c r="F22" s="237"/>
      <c r="G22" s="237"/>
      <c r="H22" s="236"/>
      <c r="I22" s="238">
        <v>50000</v>
      </c>
    </row>
    <row r="23" spans="1:9" s="2" customFormat="1" ht="37.5" customHeight="1" thickBot="1">
      <c r="A23" s="17" t="s">
        <v>110</v>
      </c>
      <c r="B23" s="169">
        <v>3029412.8</v>
      </c>
      <c r="C23" s="167">
        <v>310574</v>
      </c>
      <c r="D23" s="167">
        <v>712210</v>
      </c>
      <c r="E23" s="167">
        <v>10398460</v>
      </c>
      <c r="F23" s="167">
        <v>606600</v>
      </c>
      <c r="G23" s="167">
        <v>15912</v>
      </c>
      <c r="H23" s="239"/>
      <c r="I23" s="168">
        <v>50000</v>
      </c>
    </row>
    <row r="24" spans="1:9" s="2" customFormat="1" ht="39" customHeight="1" thickBot="1">
      <c r="A24" s="17" t="s">
        <v>111</v>
      </c>
      <c r="B24" s="265">
        <v>15183266.8</v>
      </c>
      <c r="C24" s="265"/>
      <c r="D24" s="265"/>
      <c r="E24" s="265"/>
      <c r="F24" s="265"/>
      <c r="G24" s="265"/>
      <c r="H24" s="265"/>
      <c r="I24" s="266"/>
    </row>
    <row r="25" spans="1:9" ht="13.5" thickBot="1">
      <c r="A25" s="6"/>
      <c r="B25" s="46"/>
      <c r="C25" s="6"/>
      <c r="D25" s="6"/>
      <c r="E25" s="7"/>
      <c r="I25" s="9"/>
    </row>
    <row r="26" spans="1:9" ht="24" customHeight="1" thickBot="1">
      <c r="A26" s="43" t="s">
        <v>9</v>
      </c>
      <c r="B26" s="267" t="s">
        <v>171</v>
      </c>
      <c r="C26" s="268"/>
      <c r="D26" s="268"/>
      <c r="E26" s="268"/>
      <c r="F26" s="268"/>
      <c r="G26" s="268"/>
      <c r="H26" s="268"/>
      <c r="I26" s="269"/>
    </row>
    <row r="27" spans="1:9" ht="53.25" thickBot="1">
      <c r="A27" s="44" t="s">
        <v>10</v>
      </c>
      <c r="B27" s="10" t="s">
        <v>65</v>
      </c>
      <c r="C27" s="45" t="s">
        <v>11</v>
      </c>
      <c r="D27" s="11" t="s">
        <v>12</v>
      </c>
      <c r="E27" s="11" t="s">
        <v>74</v>
      </c>
      <c r="F27" s="11" t="s">
        <v>86</v>
      </c>
      <c r="G27" s="88" t="s">
        <v>75</v>
      </c>
      <c r="H27" s="88" t="s">
        <v>16</v>
      </c>
      <c r="I27" s="12" t="s">
        <v>176</v>
      </c>
    </row>
    <row r="28" spans="1:9" ht="14.25">
      <c r="A28" s="92">
        <v>634</v>
      </c>
      <c r="B28" s="89"/>
      <c r="C28" s="90"/>
      <c r="D28" s="91"/>
      <c r="E28" s="91"/>
      <c r="F28" s="91"/>
      <c r="G28" s="106">
        <v>15912</v>
      </c>
      <c r="H28" s="106"/>
      <c r="I28" s="85"/>
    </row>
    <row r="29" spans="1:9" ht="14.25">
      <c r="A29" s="93">
        <v>636</v>
      </c>
      <c r="B29" s="87"/>
      <c r="C29" s="86"/>
      <c r="D29" s="83"/>
      <c r="E29" s="107">
        <v>10398460</v>
      </c>
      <c r="F29" s="107">
        <v>515000</v>
      </c>
      <c r="G29" s="83"/>
      <c r="H29" s="83"/>
      <c r="I29" s="84"/>
    </row>
    <row r="30" spans="1:9" ht="14.25">
      <c r="A30" s="93">
        <v>652</v>
      </c>
      <c r="B30" s="87"/>
      <c r="C30" s="86"/>
      <c r="D30" s="107">
        <v>712210</v>
      </c>
      <c r="E30" s="83"/>
      <c r="F30" s="107">
        <v>91600</v>
      </c>
      <c r="G30" s="83"/>
      <c r="H30" s="83"/>
      <c r="I30" s="84"/>
    </row>
    <row r="31" spans="1:9" ht="14.25">
      <c r="A31" s="93">
        <v>661</v>
      </c>
      <c r="B31" s="87"/>
      <c r="C31" s="108">
        <v>310574</v>
      </c>
      <c r="D31" s="83"/>
      <c r="E31" s="83"/>
      <c r="F31" s="83"/>
      <c r="G31" s="83"/>
      <c r="H31" s="83"/>
      <c r="I31" s="84"/>
    </row>
    <row r="32" spans="1:9" ht="14.25">
      <c r="A32" s="93">
        <v>663</v>
      </c>
      <c r="B32" s="87"/>
      <c r="C32" s="86"/>
      <c r="D32" s="83"/>
      <c r="E32" s="83"/>
      <c r="F32" s="83"/>
      <c r="G32" s="83"/>
      <c r="H32" s="109">
        <v>60098</v>
      </c>
      <c r="I32" s="109" t="s">
        <v>87</v>
      </c>
    </row>
    <row r="33" spans="1:9" ht="15" thickBot="1">
      <c r="A33" s="94">
        <v>671</v>
      </c>
      <c r="B33" s="113">
        <v>3029412.8</v>
      </c>
      <c r="C33" s="86"/>
      <c r="D33" s="83"/>
      <c r="E33" s="83"/>
      <c r="F33" s="83"/>
      <c r="G33" s="83"/>
      <c r="H33" s="83"/>
      <c r="I33" s="84"/>
    </row>
    <row r="34" spans="1:9" ht="15" thickBot="1">
      <c r="A34" s="94">
        <v>922</v>
      </c>
      <c r="B34" s="244"/>
      <c r="C34" s="245"/>
      <c r="D34" s="246"/>
      <c r="E34" s="246"/>
      <c r="F34" s="247"/>
      <c r="G34" s="247"/>
      <c r="H34" s="246"/>
      <c r="I34" s="112">
        <v>50000</v>
      </c>
    </row>
    <row r="35" spans="1:9" ht="12.75">
      <c r="A35" s="14"/>
      <c r="B35" s="13"/>
      <c r="C35" s="48"/>
      <c r="D35" s="47"/>
      <c r="E35" s="47"/>
      <c r="F35" s="49"/>
      <c r="G35" s="49"/>
      <c r="H35" s="49"/>
      <c r="I35" s="50"/>
    </row>
    <row r="36" spans="1:9" ht="12.75">
      <c r="A36" s="14"/>
      <c r="B36" s="13"/>
      <c r="C36" s="48"/>
      <c r="D36" s="47"/>
      <c r="E36" s="47"/>
      <c r="F36" s="49"/>
      <c r="G36" s="49"/>
      <c r="H36" s="49"/>
      <c r="I36" s="50"/>
    </row>
    <row r="37" spans="1:9" ht="13.5" thickBot="1">
      <c r="A37" s="15"/>
      <c r="B37" s="16"/>
      <c r="C37" s="51"/>
      <c r="D37" s="52"/>
      <c r="E37" s="52"/>
      <c r="F37" s="53"/>
      <c r="G37" s="53"/>
      <c r="H37" s="53"/>
      <c r="I37" s="54"/>
    </row>
    <row r="38" spans="1:9" s="2" customFormat="1" ht="30" customHeight="1" thickBot="1">
      <c r="A38" s="17" t="s">
        <v>13</v>
      </c>
      <c r="B38" s="110">
        <v>3029412.8</v>
      </c>
      <c r="C38" s="111">
        <v>310574</v>
      </c>
      <c r="D38" s="111">
        <v>712210</v>
      </c>
      <c r="E38" s="111">
        <v>10398460</v>
      </c>
      <c r="F38" s="111">
        <v>606600</v>
      </c>
      <c r="G38" s="111">
        <v>15912</v>
      </c>
      <c r="H38" s="111">
        <v>60098</v>
      </c>
      <c r="I38" s="112">
        <v>50000</v>
      </c>
    </row>
    <row r="39" spans="1:9" s="2" customFormat="1" ht="28.5" customHeight="1" thickBot="1">
      <c r="A39" s="17" t="s">
        <v>80</v>
      </c>
      <c r="B39" s="270">
        <v>15183266.8</v>
      </c>
      <c r="C39" s="265"/>
      <c r="D39" s="265"/>
      <c r="E39" s="265"/>
      <c r="F39" s="265"/>
      <c r="G39" s="265"/>
      <c r="H39" s="265"/>
      <c r="I39" s="266"/>
    </row>
    <row r="40" ht="13.5" thickBot="1">
      <c r="E40" s="19"/>
    </row>
    <row r="41" spans="1:9" ht="27" thickBot="1">
      <c r="A41" s="43" t="s">
        <v>9</v>
      </c>
      <c r="B41" s="267" t="s">
        <v>177</v>
      </c>
      <c r="C41" s="268"/>
      <c r="D41" s="268"/>
      <c r="E41" s="268"/>
      <c r="F41" s="268"/>
      <c r="G41" s="268"/>
      <c r="H41" s="268"/>
      <c r="I41" s="269"/>
    </row>
    <row r="42" spans="1:9" ht="53.25" thickBot="1">
      <c r="A42" s="44" t="s">
        <v>10</v>
      </c>
      <c r="B42" s="10" t="s">
        <v>65</v>
      </c>
      <c r="C42" s="45" t="s">
        <v>11</v>
      </c>
      <c r="D42" s="11" t="s">
        <v>76</v>
      </c>
      <c r="E42" s="11" t="s">
        <v>74</v>
      </c>
      <c r="F42" s="11" t="s">
        <v>86</v>
      </c>
      <c r="G42" s="88" t="s">
        <v>75</v>
      </c>
      <c r="H42" s="12" t="s">
        <v>16</v>
      </c>
      <c r="I42" s="12" t="s">
        <v>176</v>
      </c>
    </row>
    <row r="43" spans="1:9" ht="14.25">
      <c r="A43" s="92">
        <v>634</v>
      </c>
      <c r="B43" s="89"/>
      <c r="C43" s="90"/>
      <c r="D43" s="91"/>
      <c r="E43" s="91"/>
      <c r="F43" s="91"/>
      <c r="G43" s="106">
        <v>15912</v>
      </c>
      <c r="H43" s="106"/>
      <c r="I43" s="85"/>
    </row>
    <row r="44" spans="1:9" ht="14.25">
      <c r="A44" s="93">
        <v>636</v>
      </c>
      <c r="B44" s="87"/>
      <c r="C44" s="86"/>
      <c r="D44" s="83"/>
      <c r="E44" s="107">
        <v>10398460</v>
      </c>
      <c r="F44" s="107">
        <v>515000</v>
      </c>
      <c r="G44" s="83"/>
      <c r="H44" s="83"/>
      <c r="I44" s="84"/>
    </row>
    <row r="45" spans="1:9" ht="14.25">
      <c r="A45" s="93">
        <v>652</v>
      </c>
      <c r="B45" s="87"/>
      <c r="C45" s="86"/>
      <c r="D45" s="107">
        <v>712210</v>
      </c>
      <c r="E45" s="83"/>
      <c r="F45" s="107">
        <v>91600</v>
      </c>
      <c r="G45" s="83"/>
      <c r="H45" s="83"/>
      <c r="I45" s="84"/>
    </row>
    <row r="46" spans="1:9" ht="14.25">
      <c r="A46" s="93">
        <v>661</v>
      </c>
      <c r="B46" s="87"/>
      <c r="C46" s="108">
        <v>310574</v>
      </c>
      <c r="D46" s="83"/>
      <c r="E46" s="83"/>
      <c r="F46" s="83"/>
      <c r="G46" s="83"/>
      <c r="H46" s="83"/>
      <c r="I46" s="84"/>
    </row>
    <row r="47" spans="1:9" ht="14.25">
      <c r="A47" s="93">
        <v>663</v>
      </c>
      <c r="B47" s="87"/>
      <c r="C47" s="86"/>
      <c r="D47" s="83"/>
      <c r="E47" s="83"/>
      <c r="F47" s="83"/>
      <c r="G47" s="83"/>
      <c r="H47" s="109">
        <v>60098</v>
      </c>
      <c r="I47" s="109" t="s">
        <v>87</v>
      </c>
    </row>
    <row r="48" spans="1:9" ht="13.5" customHeight="1" thickBot="1">
      <c r="A48" s="94">
        <v>671</v>
      </c>
      <c r="B48" s="113">
        <v>3029412.8</v>
      </c>
      <c r="C48" s="86"/>
      <c r="D48" s="83"/>
      <c r="E48" s="83"/>
      <c r="F48" s="83"/>
      <c r="G48" s="83"/>
      <c r="H48" s="83"/>
      <c r="I48" s="84"/>
    </row>
    <row r="49" spans="1:9" ht="13.5" customHeight="1" thickBot="1">
      <c r="A49" s="94">
        <v>922</v>
      </c>
      <c r="B49" s="244"/>
      <c r="C49" s="245"/>
      <c r="D49" s="246"/>
      <c r="E49" s="246"/>
      <c r="F49" s="247"/>
      <c r="G49" s="247"/>
      <c r="H49" s="246"/>
      <c r="I49" s="112">
        <v>50000</v>
      </c>
    </row>
    <row r="50" spans="1:9" ht="13.5" thickBot="1">
      <c r="A50" s="15"/>
      <c r="B50" s="13"/>
      <c r="C50" s="48"/>
      <c r="D50" s="47"/>
      <c r="E50" s="47"/>
      <c r="F50" s="49"/>
      <c r="G50" s="49"/>
      <c r="H50" s="52"/>
      <c r="I50" s="249"/>
    </row>
    <row r="51" spans="1:9" s="2" customFormat="1" ht="30" customHeight="1" thickBot="1">
      <c r="A51" s="17" t="s">
        <v>13</v>
      </c>
      <c r="B51" s="116">
        <v>3029412.8</v>
      </c>
      <c r="C51" s="116">
        <v>310574</v>
      </c>
      <c r="D51" s="116">
        <v>712210</v>
      </c>
      <c r="E51" s="116">
        <v>10398460</v>
      </c>
      <c r="F51" s="116">
        <v>606600</v>
      </c>
      <c r="G51" s="116">
        <v>15912</v>
      </c>
      <c r="H51" s="117">
        <v>60098</v>
      </c>
      <c r="I51" s="248">
        <v>50000</v>
      </c>
    </row>
    <row r="52" spans="1:9" s="2" customFormat="1" ht="28.5" customHeight="1" thickBot="1">
      <c r="A52" s="115" t="s">
        <v>97</v>
      </c>
      <c r="B52" s="270">
        <v>15183266.8</v>
      </c>
      <c r="C52" s="265"/>
      <c r="D52" s="265"/>
      <c r="E52" s="265"/>
      <c r="F52" s="265"/>
      <c r="G52" s="265"/>
      <c r="H52" s="265"/>
      <c r="I52" s="266"/>
    </row>
    <row r="53" spans="4:5" ht="13.5" customHeight="1">
      <c r="D53" s="20"/>
      <c r="E53" s="21"/>
    </row>
    <row r="54" ht="13.5" customHeight="1">
      <c r="E54" s="22"/>
    </row>
    <row r="55" ht="13.5" customHeight="1">
      <c r="E55" s="23"/>
    </row>
    <row r="56" ht="13.5" customHeight="1">
      <c r="E56" s="19"/>
    </row>
    <row r="57" spans="4:5" ht="28.5" customHeight="1">
      <c r="D57" s="20"/>
      <c r="E57" s="19"/>
    </row>
    <row r="58" spans="4:5" ht="13.5" customHeight="1">
      <c r="D58" s="20"/>
      <c r="E58" s="19"/>
    </row>
    <row r="59" ht="13.5" customHeight="1">
      <c r="E59" s="19"/>
    </row>
    <row r="60" ht="13.5" customHeight="1">
      <c r="E60" s="19"/>
    </row>
    <row r="61" ht="13.5" customHeight="1">
      <c r="E61" s="19"/>
    </row>
    <row r="62" ht="22.5" customHeight="1">
      <c r="E62" s="19"/>
    </row>
    <row r="63" ht="13.5" customHeight="1">
      <c r="E63" s="22"/>
    </row>
    <row r="64" spans="2:5" ht="13.5" customHeight="1">
      <c r="B64" s="20"/>
      <c r="C64" s="20"/>
      <c r="E64" s="22"/>
    </row>
    <row r="65" spans="4:5" ht="13.5" customHeight="1">
      <c r="D65" s="20"/>
      <c r="E65" s="22"/>
    </row>
    <row r="66" spans="4:5" ht="13.5" customHeight="1">
      <c r="D66" s="20"/>
      <c r="E66" s="23"/>
    </row>
    <row r="67" ht="13.5" customHeight="1">
      <c r="E67" s="19"/>
    </row>
    <row r="68" spans="2:5" ht="13.5" customHeight="1">
      <c r="B68" s="20"/>
      <c r="C68" s="20"/>
      <c r="E68" s="19"/>
    </row>
    <row r="69" spans="4:5" ht="13.5" customHeight="1">
      <c r="D69" s="20"/>
      <c r="E69" s="19"/>
    </row>
    <row r="70" spans="4:5" ht="13.5" customHeight="1">
      <c r="D70" s="20"/>
      <c r="E70" s="23"/>
    </row>
    <row r="71" ht="13.5" customHeight="1">
      <c r="E71" s="22"/>
    </row>
    <row r="72" spans="4:5" ht="13.5" customHeight="1">
      <c r="D72" s="20"/>
      <c r="E72" s="22"/>
    </row>
    <row r="73" ht="22.5" customHeight="1">
      <c r="E73" s="23"/>
    </row>
    <row r="74" ht="13.5" customHeight="1">
      <c r="E74" s="19"/>
    </row>
    <row r="75" ht="13.5" customHeight="1">
      <c r="E75" s="23"/>
    </row>
    <row r="76" ht="13.5" customHeight="1">
      <c r="E76" s="19"/>
    </row>
    <row r="77" ht="13.5" customHeight="1">
      <c r="E77" s="19"/>
    </row>
    <row r="78" spans="1:5" ht="13.5" customHeight="1">
      <c r="A78" s="20"/>
      <c r="E78" s="24"/>
    </row>
    <row r="79" spans="2:5" ht="13.5" customHeight="1">
      <c r="B79" s="20"/>
      <c r="C79" s="20"/>
      <c r="D79" s="20"/>
      <c r="E79" s="25"/>
    </row>
    <row r="80" spans="2:5" ht="13.5" customHeight="1">
      <c r="B80" s="20"/>
      <c r="C80" s="20"/>
      <c r="D80" s="20"/>
      <c r="E80" s="25"/>
    </row>
    <row r="81" spans="2:5" ht="13.5" customHeight="1">
      <c r="B81" s="20"/>
      <c r="C81" s="20"/>
      <c r="D81" s="20"/>
      <c r="E81" s="23"/>
    </row>
    <row r="82" ht="12.75">
      <c r="E82" s="19"/>
    </row>
    <row r="83" spans="2:5" ht="12.75">
      <c r="B83" s="20"/>
      <c r="C83" s="20"/>
      <c r="E83" s="19"/>
    </row>
    <row r="84" spans="4:5" ht="12.75">
      <c r="D84" s="20"/>
      <c r="E84" s="19"/>
    </row>
    <row r="85" spans="4:5" ht="12.75">
      <c r="D85" s="20"/>
      <c r="E85" s="23"/>
    </row>
    <row r="86" ht="12.75">
      <c r="E86" s="19"/>
    </row>
    <row r="87" ht="12.75">
      <c r="E87" s="19"/>
    </row>
    <row r="88" ht="12.75">
      <c r="E88" s="26"/>
    </row>
    <row r="89" ht="12.75">
      <c r="E89" s="19"/>
    </row>
    <row r="90" ht="12.75">
      <c r="E90" s="19"/>
    </row>
    <row r="91" ht="12.75">
      <c r="E91" s="19"/>
    </row>
    <row r="92" ht="12.75">
      <c r="E92" s="23"/>
    </row>
    <row r="93" ht="12.75">
      <c r="E93" s="19"/>
    </row>
    <row r="94" ht="12.75">
      <c r="E94" s="23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spans="1:5" ht="28.5" customHeight="1">
      <c r="A99" s="27"/>
      <c r="B99" s="27"/>
      <c r="C99" s="27"/>
      <c r="D99" s="27"/>
      <c r="E99" s="28"/>
    </row>
    <row r="100" spans="4:5" ht="12.75">
      <c r="D100" s="20"/>
      <c r="E100" s="19"/>
    </row>
    <row r="101" ht="12.75">
      <c r="E101" s="29"/>
    </row>
    <row r="102" ht="12.75">
      <c r="E102" s="19"/>
    </row>
    <row r="103" ht="12.75">
      <c r="E103" s="26"/>
    </row>
    <row r="104" ht="12.75">
      <c r="E104" s="26"/>
    </row>
    <row r="105" ht="12.75">
      <c r="E105" s="19"/>
    </row>
    <row r="106" ht="12.75">
      <c r="E106" s="23"/>
    </row>
    <row r="107" ht="12.75">
      <c r="E107" s="19"/>
    </row>
    <row r="108" ht="12.75">
      <c r="E108" s="19"/>
    </row>
    <row r="109" ht="12.75">
      <c r="E109" s="23"/>
    </row>
    <row r="110" ht="12.75">
      <c r="E110" s="19"/>
    </row>
    <row r="111" ht="12.75">
      <c r="E111" s="26"/>
    </row>
    <row r="112" ht="12.75">
      <c r="E112" s="23"/>
    </row>
    <row r="113" ht="12.75">
      <c r="E113" s="22"/>
    </row>
    <row r="114" ht="12.75">
      <c r="E114" s="23"/>
    </row>
    <row r="115" ht="12.75">
      <c r="E115" s="19"/>
    </row>
    <row r="116" spans="4:5" ht="12.75">
      <c r="D116" s="20"/>
      <c r="E116" s="19"/>
    </row>
    <row r="117" ht="12.75">
      <c r="E117" s="22"/>
    </row>
    <row r="118" ht="12.75">
      <c r="E118" s="22"/>
    </row>
    <row r="119" spans="4:5" ht="12.75">
      <c r="D119" s="20"/>
      <c r="E119" s="22"/>
    </row>
    <row r="120" spans="4:5" ht="12.75">
      <c r="D120" s="20"/>
      <c r="E120" s="23"/>
    </row>
    <row r="121" ht="12.75">
      <c r="E121" s="19"/>
    </row>
    <row r="122" ht="12.75">
      <c r="E122" s="29"/>
    </row>
    <row r="123" ht="11.25" customHeight="1">
      <c r="E123" s="26"/>
    </row>
    <row r="124" spans="2:5" ht="24" customHeight="1">
      <c r="B124" s="20"/>
      <c r="C124" s="20"/>
      <c r="E124" s="26"/>
    </row>
    <row r="125" spans="4:5" ht="15" customHeight="1">
      <c r="D125" s="20"/>
      <c r="E125" s="26"/>
    </row>
    <row r="126" ht="11.25" customHeight="1">
      <c r="E126" s="29"/>
    </row>
    <row r="127" ht="12.75">
      <c r="E127" s="26"/>
    </row>
    <row r="128" spans="2:5" ht="13.5" customHeight="1">
      <c r="B128" s="20"/>
      <c r="C128" s="20"/>
      <c r="E128" s="26"/>
    </row>
    <row r="129" spans="4:5" ht="12.75" customHeight="1">
      <c r="D129" s="20"/>
      <c r="E129" s="26"/>
    </row>
    <row r="130" spans="4:5" ht="12.75" customHeight="1">
      <c r="D130" s="20"/>
      <c r="E130" s="23"/>
    </row>
    <row r="131" ht="12.75">
      <c r="E131" s="19"/>
    </row>
    <row r="132" spans="4:5" ht="12.75">
      <c r="D132" s="20"/>
      <c r="E132" s="19"/>
    </row>
    <row r="133" ht="12.75">
      <c r="E133" s="29"/>
    </row>
    <row r="134" ht="12.75">
      <c r="E134" s="26"/>
    </row>
    <row r="135" ht="12.75">
      <c r="E135" s="19"/>
    </row>
    <row r="136" spans="1:5" ht="19.5" customHeight="1">
      <c r="A136" s="31"/>
      <c r="B136" s="6"/>
      <c r="C136" s="6"/>
      <c r="D136" s="6"/>
      <c r="E136" s="6"/>
    </row>
    <row r="137" spans="1:5" ht="15" customHeight="1">
      <c r="A137" s="20"/>
      <c r="E137" s="24"/>
    </row>
    <row r="138" spans="1:5" ht="12.75">
      <c r="A138" s="20"/>
      <c r="B138" s="20"/>
      <c r="C138" s="20"/>
      <c r="E138" s="24"/>
    </row>
    <row r="139" spans="4:5" ht="12.75">
      <c r="D139" s="20"/>
      <c r="E139" s="19"/>
    </row>
    <row r="140" ht="12.75">
      <c r="E140" s="21"/>
    </row>
    <row r="141" spans="2:5" ht="12.75">
      <c r="B141" s="20"/>
      <c r="C141" s="20"/>
      <c r="E141" s="19"/>
    </row>
    <row r="142" spans="4:5" ht="12.75">
      <c r="D142" s="20"/>
      <c r="E142" s="19"/>
    </row>
    <row r="143" ht="12.75">
      <c r="E143" s="23"/>
    </row>
    <row r="144" spans="4:5" ht="22.5" customHeight="1">
      <c r="D144" s="20"/>
      <c r="E144" s="19"/>
    </row>
    <row r="145" ht="12.75">
      <c r="E145" s="19"/>
    </row>
    <row r="146" spans="2:5" ht="12.75">
      <c r="B146" s="20"/>
      <c r="C146" s="20"/>
      <c r="E146" s="22"/>
    </row>
    <row r="147" spans="4:5" ht="12.75">
      <c r="D147" s="20"/>
      <c r="E147" s="22"/>
    </row>
    <row r="148" ht="12.75">
      <c r="E148" s="23"/>
    </row>
    <row r="149" spans="1:5" ht="13.5" customHeight="1">
      <c r="A149" s="20"/>
      <c r="E149" s="24"/>
    </row>
    <row r="150" spans="2:5" ht="13.5" customHeight="1">
      <c r="B150" s="20"/>
      <c r="C150" s="20"/>
      <c r="E150" s="19"/>
    </row>
    <row r="151" spans="4:5" ht="13.5" customHeight="1">
      <c r="D151" s="20"/>
      <c r="E151" s="19"/>
    </row>
    <row r="152" spans="4:5" ht="12.75">
      <c r="D152" s="20"/>
      <c r="E152" s="23"/>
    </row>
    <row r="153" spans="4:5" ht="12.75">
      <c r="D153" s="20"/>
      <c r="E153" s="19"/>
    </row>
    <row r="154" ht="12.75">
      <c r="E154" s="29"/>
    </row>
    <row r="155" spans="4:5" ht="12.75">
      <c r="D155" s="20"/>
      <c r="E155" s="22"/>
    </row>
    <row r="156" spans="4:5" ht="12.75">
      <c r="D156" s="20"/>
      <c r="E156" s="23"/>
    </row>
    <row r="157" ht="12.75">
      <c r="E157" s="29"/>
    </row>
    <row r="158" spans="2:5" ht="12.75">
      <c r="B158" s="20"/>
      <c r="C158" s="20"/>
      <c r="E158" s="26"/>
    </row>
    <row r="159" spans="4:5" ht="12.75">
      <c r="D159" s="20"/>
      <c r="E159" s="26"/>
    </row>
    <row r="160" spans="4:5" ht="12.75">
      <c r="D160" s="20"/>
      <c r="E160" s="23"/>
    </row>
    <row r="161" spans="4:5" ht="12.75">
      <c r="D161" s="20"/>
      <c r="E161" s="23"/>
    </row>
    <row r="162" ht="12.75">
      <c r="E162" s="19"/>
    </row>
    <row r="163" spans="1:5" s="32" customFormat="1" ht="18" customHeight="1">
      <c r="A163" s="271"/>
      <c r="B163" s="272"/>
      <c r="C163" s="272"/>
      <c r="D163" s="272"/>
      <c r="E163" s="272"/>
    </row>
    <row r="164" spans="1:5" ht="28.5" customHeight="1">
      <c r="A164" s="27"/>
      <c r="B164" s="27"/>
      <c r="C164" s="27"/>
      <c r="D164" s="27"/>
      <c r="E164" s="28"/>
    </row>
    <row r="166" spans="1:5" ht="15">
      <c r="A166" s="34"/>
      <c r="B166" s="20"/>
      <c r="C166" s="20"/>
      <c r="D166" s="20"/>
      <c r="E166" s="35"/>
    </row>
    <row r="167" spans="1:5" ht="12.75">
      <c r="A167" s="20"/>
      <c r="B167" s="20"/>
      <c r="C167" s="20"/>
      <c r="D167" s="20"/>
      <c r="E167" s="35"/>
    </row>
    <row r="168" spans="1:5" ht="17.25" customHeight="1">
      <c r="A168" s="20"/>
      <c r="B168" s="20"/>
      <c r="C168" s="20"/>
      <c r="D168" s="20"/>
      <c r="E168" s="35"/>
    </row>
    <row r="169" spans="1:5" ht="13.5" customHeight="1">
      <c r="A169" s="20"/>
      <c r="B169" s="20"/>
      <c r="C169" s="20"/>
      <c r="D169" s="20"/>
      <c r="E169" s="35"/>
    </row>
    <row r="170" spans="1:5" ht="12.75">
      <c r="A170" s="20"/>
      <c r="B170" s="20"/>
      <c r="C170" s="20"/>
      <c r="D170" s="20"/>
      <c r="E170" s="35"/>
    </row>
    <row r="171" spans="1:4" ht="12.75">
      <c r="A171" s="20"/>
      <c r="B171" s="20"/>
      <c r="C171" s="20"/>
      <c r="D171" s="20"/>
    </row>
    <row r="172" spans="1:5" ht="12.75">
      <c r="A172" s="20"/>
      <c r="B172" s="20"/>
      <c r="C172" s="20"/>
      <c r="D172" s="20"/>
      <c r="E172" s="35"/>
    </row>
    <row r="173" spans="1:5" ht="12.75">
      <c r="A173" s="20"/>
      <c r="B173" s="20"/>
      <c r="C173" s="20"/>
      <c r="D173" s="20"/>
      <c r="E173" s="35"/>
    </row>
    <row r="174" spans="1:5" ht="12.75">
      <c r="A174" s="20"/>
      <c r="B174" s="20"/>
      <c r="C174" s="20"/>
      <c r="D174" s="20"/>
      <c r="E174" s="35"/>
    </row>
    <row r="175" spans="1:5" ht="22.5" customHeight="1">
      <c r="A175" s="20"/>
      <c r="B175" s="20"/>
      <c r="C175" s="20"/>
      <c r="D175" s="20"/>
      <c r="E175" s="35"/>
    </row>
    <row r="176" ht="22.5" customHeight="1">
      <c r="E176" s="23"/>
    </row>
  </sheetData>
  <sheetProtection/>
  <mergeCells count="8">
    <mergeCell ref="A1:I1"/>
    <mergeCell ref="B24:I24"/>
    <mergeCell ref="B26:I26"/>
    <mergeCell ref="B39:I39"/>
    <mergeCell ref="B41:I41"/>
    <mergeCell ref="A163:E163"/>
    <mergeCell ref="B3:I3"/>
    <mergeCell ref="B52:I52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8"/>
  <sheetViews>
    <sheetView zoomScale="112" zoomScaleNormal="112" zoomScalePageLayoutView="0" workbookViewId="0" topLeftCell="A1">
      <pane ySplit="3" topLeftCell="A277" activePane="bottomLeft" state="frozen"/>
      <selection pane="topLeft" activeCell="A1" sqref="A1"/>
      <selection pane="bottomLeft" activeCell="A295" sqref="A295"/>
    </sheetView>
  </sheetViews>
  <sheetFormatPr defaultColWidth="11.421875" defaultRowHeight="12.75"/>
  <cols>
    <col min="1" max="1" width="8.140625" style="39" customWidth="1"/>
    <col min="2" max="2" width="32.00390625" style="40" customWidth="1"/>
    <col min="3" max="3" width="13.57421875" style="3" customWidth="1"/>
    <col min="4" max="4" width="12.140625" style="3" customWidth="1"/>
    <col min="5" max="5" width="9.28125" style="3" customWidth="1"/>
    <col min="6" max="6" width="10.28125" style="3" customWidth="1"/>
    <col min="7" max="7" width="11.7109375" style="3" customWidth="1"/>
    <col min="8" max="8" width="13.8515625" style="3" customWidth="1"/>
    <col min="9" max="9" width="10.28125" style="3" customWidth="1"/>
    <col min="10" max="10" width="9.421875" style="3" customWidth="1"/>
    <col min="11" max="12" width="10.28125" style="3" customWidth="1"/>
    <col min="13" max="13" width="10.00390625" style="3" customWidth="1"/>
    <col min="14" max="14" width="0.5625" style="3" hidden="1" customWidth="1"/>
    <col min="15" max="16384" width="11.421875" style="1" customWidth="1"/>
  </cols>
  <sheetData>
    <row r="1" spans="1:14" ht="24" customHeight="1">
      <c r="A1" s="275" t="s">
        <v>98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5" customFormat="1" ht="40.5">
      <c r="A2" s="41" t="s">
        <v>14</v>
      </c>
      <c r="B2" s="41" t="s">
        <v>15</v>
      </c>
      <c r="C2" s="4" t="s">
        <v>172</v>
      </c>
      <c r="D2" s="41" t="s">
        <v>65</v>
      </c>
      <c r="E2" s="41" t="s">
        <v>11</v>
      </c>
      <c r="F2" s="41" t="s">
        <v>12</v>
      </c>
      <c r="G2" s="41" t="s">
        <v>74</v>
      </c>
      <c r="H2" s="41" t="s">
        <v>81</v>
      </c>
      <c r="I2" s="41" t="s">
        <v>75</v>
      </c>
      <c r="J2" s="41" t="s">
        <v>176</v>
      </c>
      <c r="K2" s="41" t="s">
        <v>16</v>
      </c>
      <c r="L2" s="41" t="s">
        <v>171</v>
      </c>
      <c r="M2" s="41" t="s">
        <v>177</v>
      </c>
      <c r="N2" s="4"/>
    </row>
    <row r="3" spans="1:14" ht="2.25" customHeight="1">
      <c r="A3" s="60"/>
      <c r="B3" s="64"/>
      <c r="C3" s="65"/>
      <c r="D3" s="65"/>
      <c r="E3" s="65"/>
      <c r="F3" s="65"/>
      <c r="G3" s="65"/>
      <c r="H3" s="65"/>
      <c r="I3" s="65"/>
      <c r="J3" s="65"/>
      <c r="K3" s="65"/>
      <c r="L3" s="220"/>
      <c r="M3" s="220"/>
      <c r="N3" s="65"/>
    </row>
    <row r="4" spans="1:14" s="5" customFormat="1" ht="12.75">
      <c r="A4" s="60"/>
      <c r="B4" s="66" t="s">
        <v>102</v>
      </c>
      <c r="C4" s="67"/>
      <c r="D4" s="67"/>
      <c r="E4" s="67"/>
      <c r="F4" s="67"/>
      <c r="G4" s="67"/>
      <c r="H4" s="67"/>
      <c r="I4" s="67"/>
      <c r="J4" s="67"/>
      <c r="K4" s="67"/>
      <c r="L4" s="221"/>
      <c r="M4" s="221"/>
      <c r="N4" s="67"/>
    </row>
    <row r="5" spans="1:14" ht="12.75">
      <c r="A5" s="60"/>
      <c r="B5" s="61" t="s">
        <v>103</v>
      </c>
      <c r="C5" s="65"/>
      <c r="D5" s="65"/>
      <c r="E5" s="65"/>
      <c r="F5" s="65"/>
      <c r="G5" s="65"/>
      <c r="H5" s="65"/>
      <c r="I5" s="65"/>
      <c r="J5" s="65"/>
      <c r="K5" s="65"/>
      <c r="L5" s="220"/>
      <c r="M5" s="220"/>
      <c r="N5" s="65"/>
    </row>
    <row r="6" spans="1:14" ht="21" customHeight="1">
      <c r="A6" s="279" t="s">
        <v>138</v>
      </c>
      <c r="B6" s="280"/>
      <c r="C6" s="100">
        <v>58920</v>
      </c>
      <c r="D6" s="100">
        <v>58920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85">
        <v>58920</v>
      </c>
      <c r="M6" s="185">
        <v>58920</v>
      </c>
      <c r="N6" s="65"/>
    </row>
    <row r="7" spans="1:14" ht="33" customHeight="1">
      <c r="A7" s="281" t="s">
        <v>137</v>
      </c>
      <c r="B7" s="282"/>
      <c r="C7" s="100">
        <v>58920</v>
      </c>
      <c r="D7" s="100">
        <v>58920</v>
      </c>
      <c r="E7" s="100">
        <v>0</v>
      </c>
      <c r="F7" s="100">
        <v>0</v>
      </c>
      <c r="G7" s="100">
        <v>0</v>
      </c>
      <c r="H7" s="100"/>
      <c r="I7" s="100">
        <v>0</v>
      </c>
      <c r="J7" s="100">
        <v>0</v>
      </c>
      <c r="K7" s="100">
        <v>0</v>
      </c>
      <c r="L7" s="185">
        <v>58920</v>
      </c>
      <c r="M7" s="185">
        <v>58920</v>
      </c>
      <c r="N7" s="65"/>
    </row>
    <row r="8" spans="1:14" ht="25.5" customHeight="1">
      <c r="A8" s="283" t="s">
        <v>139</v>
      </c>
      <c r="B8" s="284"/>
      <c r="C8" s="101">
        <v>58920</v>
      </c>
      <c r="D8" s="101">
        <v>58920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6">
        <v>58920</v>
      </c>
      <c r="M8" s="186">
        <v>58920</v>
      </c>
      <c r="N8" s="65"/>
    </row>
    <row r="9" spans="1:14" ht="42.75" customHeight="1">
      <c r="A9" s="285" t="s">
        <v>140</v>
      </c>
      <c r="B9" s="286"/>
      <c r="C9" s="101">
        <v>58920</v>
      </c>
      <c r="D9" s="101">
        <v>58920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86">
        <v>58920</v>
      </c>
      <c r="M9" s="186">
        <v>58920</v>
      </c>
      <c r="N9" s="65"/>
    </row>
    <row r="10" spans="1:14" ht="13.5" customHeight="1">
      <c r="A10" s="55">
        <v>3</v>
      </c>
      <c r="B10" s="70" t="s">
        <v>17</v>
      </c>
      <c r="C10" s="102">
        <v>58920</v>
      </c>
      <c r="D10" s="102">
        <v>58920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215">
        <v>58920</v>
      </c>
      <c r="M10" s="215">
        <v>58920</v>
      </c>
      <c r="N10" s="65"/>
    </row>
    <row r="11" spans="1:14" ht="30.75" customHeight="1">
      <c r="A11" s="55">
        <v>37</v>
      </c>
      <c r="B11" s="70" t="s">
        <v>141</v>
      </c>
      <c r="C11" s="102">
        <v>58920</v>
      </c>
      <c r="D11" s="102">
        <v>58920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215">
        <v>58920</v>
      </c>
      <c r="M11" s="215">
        <v>58920</v>
      </c>
      <c r="N11" s="65"/>
    </row>
    <row r="12" spans="1:14" ht="24" customHeight="1">
      <c r="A12" s="60">
        <v>372</v>
      </c>
      <c r="B12" s="61" t="s">
        <v>119</v>
      </c>
      <c r="C12" s="98">
        <v>58920</v>
      </c>
      <c r="D12" s="98">
        <v>58920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216">
        <v>58920</v>
      </c>
      <c r="M12" s="216">
        <v>58920</v>
      </c>
      <c r="N12" s="65"/>
    </row>
    <row r="13" spans="1:14" ht="12.75" customHeight="1">
      <c r="A13" s="63">
        <v>3722</v>
      </c>
      <c r="B13" s="64" t="s">
        <v>131</v>
      </c>
      <c r="C13" s="99">
        <v>26760</v>
      </c>
      <c r="D13" s="99">
        <v>26760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222">
        <v>0</v>
      </c>
      <c r="M13" s="222">
        <v>0</v>
      </c>
      <c r="N13" s="65"/>
    </row>
    <row r="14" spans="1:14" ht="12.75" customHeight="1">
      <c r="A14" s="63">
        <v>3722</v>
      </c>
      <c r="B14" s="64" t="s">
        <v>130</v>
      </c>
      <c r="C14" s="99">
        <v>32160</v>
      </c>
      <c r="D14" s="99">
        <v>32160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222">
        <v>0</v>
      </c>
      <c r="M14" s="222">
        <v>0</v>
      </c>
      <c r="N14" s="65"/>
    </row>
    <row r="15" spans="1:14" ht="12.75" customHeight="1">
      <c r="A15" s="63"/>
      <c r="B15" s="64"/>
      <c r="C15" s="99"/>
      <c r="D15" s="99"/>
      <c r="E15" s="99"/>
      <c r="F15" s="99"/>
      <c r="G15" s="99"/>
      <c r="H15" s="99"/>
      <c r="I15" s="95"/>
      <c r="J15" s="95">
        <v>0</v>
      </c>
      <c r="K15" s="99"/>
      <c r="L15" s="222"/>
      <c r="M15" s="222"/>
      <c r="N15" s="65"/>
    </row>
    <row r="16" spans="1:14" ht="10.5" customHeight="1">
      <c r="A16" s="279" t="s">
        <v>168</v>
      </c>
      <c r="B16" s="280"/>
      <c r="C16" s="100">
        <v>1700000</v>
      </c>
      <c r="D16" s="100">
        <v>1700000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85">
        <v>1700000</v>
      </c>
      <c r="M16" s="185">
        <v>1700000</v>
      </c>
      <c r="N16" s="65"/>
    </row>
    <row r="17" spans="1:14" ht="21" customHeight="1">
      <c r="A17" s="281" t="s">
        <v>166</v>
      </c>
      <c r="B17" s="282"/>
      <c r="C17" s="100">
        <v>1700000</v>
      </c>
      <c r="D17" s="100">
        <v>1700000</v>
      </c>
      <c r="E17" s="100">
        <v>0</v>
      </c>
      <c r="F17" s="100">
        <v>0</v>
      </c>
      <c r="G17" s="100">
        <v>0</v>
      </c>
      <c r="H17" s="100"/>
      <c r="I17" s="100">
        <v>0</v>
      </c>
      <c r="J17" s="100">
        <v>0</v>
      </c>
      <c r="K17" s="100">
        <v>0</v>
      </c>
      <c r="L17" s="185">
        <v>1700000</v>
      </c>
      <c r="M17" s="185">
        <v>1700000</v>
      </c>
      <c r="N17" s="65"/>
    </row>
    <row r="18" spans="1:14" ht="24" customHeight="1">
      <c r="A18" s="283" t="s">
        <v>167</v>
      </c>
      <c r="B18" s="284"/>
      <c r="C18" s="101">
        <v>1700000</v>
      </c>
      <c r="D18" s="101">
        <v>1700000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6">
        <v>1700000</v>
      </c>
      <c r="M18" s="186">
        <v>1700000</v>
      </c>
      <c r="N18" s="65"/>
    </row>
    <row r="19" spans="1:14" ht="40.5" customHeight="1">
      <c r="A19" s="285" t="s">
        <v>169</v>
      </c>
      <c r="B19" s="286"/>
      <c r="C19" s="101">
        <v>1000000</v>
      </c>
      <c r="D19" s="101">
        <v>1000000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86">
        <v>1000000</v>
      </c>
      <c r="M19" s="186">
        <v>1000000</v>
      </c>
      <c r="N19" s="65"/>
    </row>
    <row r="20" spans="1:14" ht="12.75" customHeight="1">
      <c r="A20" s="55">
        <v>4</v>
      </c>
      <c r="B20" s="70" t="s">
        <v>30</v>
      </c>
      <c r="C20" s="102">
        <v>1000000</v>
      </c>
      <c r="D20" s="102">
        <v>1000000</v>
      </c>
      <c r="E20" s="102">
        <v>0</v>
      </c>
      <c r="F20" s="102">
        <f aca="true" t="shared" si="0" ref="F20:K20">F21</f>
        <v>0</v>
      </c>
      <c r="G20" s="102">
        <f t="shared" si="0"/>
        <v>0</v>
      </c>
      <c r="H20" s="102">
        <f t="shared" si="0"/>
        <v>0</v>
      </c>
      <c r="I20" s="102">
        <f t="shared" si="0"/>
        <v>0</v>
      </c>
      <c r="J20" s="102">
        <v>0</v>
      </c>
      <c r="K20" s="102">
        <f t="shared" si="0"/>
        <v>0</v>
      </c>
      <c r="L20" s="215">
        <v>1000000</v>
      </c>
      <c r="M20" s="215">
        <v>1000000</v>
      </c>
      <c r="N20" s="65"/>
    </row>
    <row r="21" spans="1:14" ht="12.75" customHeight="1">
      <c r="A21" s="57">
        <v>45</v>
      </c>
      <c r="B21" s="58" t="s">
        <v>67</v>
      </c>
      <c r="C21" s="97">
        <v>1000000</v>
      </c>
      <c r="D21" s="97">
        <v>1000000</v>
      </c>
      <c r="E21" s="97">
        <v>0</v>
      </c>
      <c r="F21" s="97">
        <f aca="true" t="shared" si="1" ref="F21:K21">F22</f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v>0</v>
      </c>
      <c r="K21" s="97">
        <f t="shared" si="1"/>
        <v>0</v>
      </c>
      <c r="L21" s="144">
        <v>1000000</v>
      </c>
      <c r="M21" s="144">
        <v>1000000</v>
      </c>
      <c r="N21" s="65"/>
    </row>
    <row r="22" spans="1:14" ht="12.75" customHeight="1">
      <c r="A22" s="60">
        <v>451</v>
      </c>
      <c r="B22" s="61" t="s">
        <v>68</v>
      </c>
      <c r="C22" s="98">
        <v>1000000</v>
      </c>
      <c r="D22" s="98">
        <v>1000000</v>
      </c>
      <c r="E22" s="98">
        <v>0</v>
      </c>
      <c r="F22" s="98">
        <f aca="true" t="shared" si="2" ref="F22:K22">F30</f>
        <v>0</v>
      </c>
      <c r="G22" s="98">
        <f t="shared" si="2"/>
        <v>0</v>
      </c>
      <c r="H22" s="98">
        <f t="shared" si="2"/>
        <v>0</v>
      </c>
      <c r="I22" s="98">
        <f t="shared" si="2"/>
        <v>0</v>
      </c>
      <c r="J22" s="98">
        <v>0</v>
      </c>
      <c r="K22" s="98">
        <f t="shared" si="2"/>
        <v>0</v>
      </c>
      <c r="L22" s="216">
        <v>1000000</v>
      </c>
      <c r="M22" s="216">
        <v>1000000</v>
      </c>
      <c r="N22" s="65"/>
    </row>
    <row r="23" spans="1:14" ht="24" customHeight="1">
      <c r="A23" s="63">
        <v>4511</v>
      </c>
      <c r="B23" s="64" t="s">
        <v>68</v>
      </c>
      <c r="C23" s="99">
        <v>1000000</v>
      </c>
      <c r="D23" s="99">
        <v>1000000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222">
        <v>0</v>
      </c>
      <c r="M23" s="222">
        <v>0</v>
      </c>
      <c r="N23" s="65"/>
    </row>
    <row r="24" spans="1:14" ht="24" customHeight="1">
      <c r="A24" s="285" t="s">
        <v>182</v>
      </c>
      <c r="B24" s="286"/>
      <c r="C24" s="101">
        <v>700000</v>
      </c>
      <c r="D24" s="101">
        <v>700000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86">
        <v>700000</v>
      </c>
      <c r="M24" s="186">
        <v>700000</v>
      </c>
      <c r="N24" s="65"/>
    </row>
    <row r="25" spans="1:14" ht="27.75" customHeight="1">
      <c r="A25" s="55">
        <v>4</v>
      </c>
      <c r="B25" s="70" t="s">
        <v>30</v>
      </c>
      <c r="C25" s="102">
        <v>700000</v>
      </c>
      <c r="D25" s="102">
        <v>700000</v>
      </c>
      <c r="E25" s="102">
        <v>0</v>
      </c>
      <c r="F25" s="102">
        <f aca="true" t="shared" si="3" ref="F25:K26">F26</f>
        <v>0</v>
      </c>
      <c r="G25" s="102">
        <f t="shared" si="3"/>
        <v>0</v>
      </c>
      <c r="H25" s="102">
        <f t="shared" si="3"/>
        <v>0</v>
      </c>
      <c r="I25" s="102">
        <f t="shared" si="3"/>
        <v>0</v>
      </c>
      <c r="J25" s="102">
        <v>0</v>
      </c>
      <c r="K25" s="102">
        <f t="shared" si="3"/>
        <v>0</v>
      </c>
      <c r="L25" s="215">
        <v>700000</v>
      </c>
      <c r="M25" s="215">
        <v>700000</v>
      </c>
      <c r="N25" s="65"/>
    </row>
    <row r="26" spans="1:14" ht="24" customHeight="1">
      <c r="A26" s="57">
        <v>45</v>
      </c>
      <c r="B26" s="58" t="s">
        <v>67</v>
      </c>
      <c r="C26" s="97">
        <v>700000</v>
      </c>
      <c r="D26" s="97">
        <v>700000</v>
      </c>
      <c r="E26" s="97">
        <v>0</v>
      </c>
      <c r="F26" s="97">
        <f t="shared" si="3"/>
        <v>0</v>
      </c>
      <c r="G26" s="97">
        <f t="shared" si="3"/>
        <v>0</v>
      </c>
      <c r="H26" s="97">
        <f t="shared" si="3"/>
        <v>0</v>
      </c>
      <c r="I26" s="97">
        <f t="shared" si="3"/>
        <v>0</v>
      </c>
      <c r="J26" s="97">
        <v>0</v>
      </c>
      <c r="K26" s="97">
        <f t="shared" si="3"/>
        <v>0</v>
      </c>
      <c r="L26" s="144">
        <v>700000</v>
      </c>
      <c r="M26" s="144">
        <v>700000</v>
      </c>
      <c r="N26" s="65"/>
    </row>
    <row r="27" spans="1:14" ht="24" customHeight="1">
      <c r="A27" s="60">
        <v>451</v>
      </c>
      <c r="B27" s="61" t="s">
        <v>68</v>
      </c>
      <c r="C27" s="98">
        <v>700000</v>
      </c>
      <c r="D27" s="98">
        <v>700000</v>
      </c>
      <c r="E27" s="98">
        <v>0</v>
      </c>
      <c r="F27" s="98">
        <f aca="true" t="shared" si="4" ref="F27:K28">F35</f>
        <v>0</v>
      </c>
      <c r="G27" s="98">
        <f t="shared" si="4"/>
        <v>0</v>
      </c>
      <c r="H27" s="98">
        <f t="shared" si="4"/>
        <v>0</v>
      </c>
      <c r="I27" s="98">
        <f t="shared" si="4"/>
        <v>0</v>
      </c>
      <c r="J27" s="98">
        <v>0</v>
      </c>
      <c r="K27" s="98">
        <f t="shared" si="4"/>
        <v>0</v>
      </c>
      <c r="L27" s="216">
        <v>700000</v>
      </c>
      <c r="M27" s="216">
        <v>700000</v>
      </c>
      <c r="N27" s="65"/>
    </row>
    <row r="28" spans="1:14" ht="24.75" customHeight="1">
      <c r="A28" s="60">
        <v>451</v>
      </c>
      <c r="B28" s="61" t="s">
        <v>68</v>
      </c>
      <c r="C28" s="98">
        <v>700000</v>
      </c>
      <c r="D28" s="98">
        <v>700000</v>
      </c>
      <c r="E28" s="98">
        <v>0</v>
      </c>
      <c r="F28" s="98">
        <f t="shared" si="4"/>
        <v>0</v>
      </c>
      <c r="G28" s="98">
        <f t="shared" si="4"/>
        <v>0</v>
      </c>
      <c r="H28" s="98">
        <f t="shared" si="4"/>
        <v>0</v>
      </c>
      <c r="I28" s="98">
        <f t="shared" si="4"/>
        <v>0</v>
      </c>
      <c r="J28" s="98">
        <v>0</v>
      </c>
      <c r="K28" s="98">
        <f t="shared" si="4"/>
        <v>0</v>
      </c>
      <c r="L28" s="216">
        <v>700000</v>
      </c>
      <c r="M28" s="216">
        <v>700000</v>
      </c>
      <c r="N28" s="65"/>
    </row>
    <row r="29" spans="1:14" ht="24" customHeight="1">
      <c r="A29" s="63">
        <v>4511</v>
      </c>
      <c r="B29" s="64" t="s">
        <v>68</v>
      </c>
      <c r="C29" s="99">
        <v>700000</v>
      </c>
      <c r="D29" s="99">
        <v>700000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222">
        <v>0</v>
      </c>
      <c r="M29" s="222">
        <v>0</v>
      </c>
      <c r="N29" s="65"/>
    </row>
    <row r="30" spans="1:14" ht="12.75" customHeight="1">
      <c r="A30" s="63"/>
      <c r="B30" s="64"/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5">
        <v>0</v>
      </c>
      <c r="J30" s="95">
        <v>0</v>
      </c>
      <c r="K30" s="99">
        <v>0</v>
      </c>
      <c r="L30" s="222">
        <v>0</v>
      </c>
      <c r="M30" s="222">
        <v>0</v>
      </c>
      <c r="N30" s="65"/>
    </row>
    <row r="31" spans="1:14" ht="28.5" customHeight="1">
      <c r="A31" s="281" t="s">
        <v>143</v>
      </c>
      <c r="B31" s="282"/>
      <c r="C31" s="100">
        <v>700874.8</v>
      </c>
      <c r="D31" s="100">
        <v>700874.8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85">
        <v>700874.8</v>
      </c>
      <c r="M31" s="185">
        <v>700874.8</v>
      </c>
      <c r="N31" s="65"/>
    </row>
    <row r="32" spans="1:14" ht="37.5" customHeight="1">
      <c r="A32" s="283" t="s">
        <v>142</v>
      </c>
      <c r="B32" s="284"/>
      <c r="C32" s="101">
        <v>700874.8</v>
      </c>
      <c r="D32" s="101">
        <v>700874.8</v>
      </c>
      <c r="E32" s="188">
        <v>0</v>
      </c>
      <c r="F32" s="191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204">
        <v>700874.8</v>
      </c>
      <c r="M32" s="204">
        <v>700874.8</v>
      </c>
      <c r="N32" s="65"/>
    </row>
    <row r="33" spans="1:14" ht="12.75" customHeight="1">
      <c r="A33" s="298" t="s">
        <v>72</v>
      </c>
      <c r="B33" s="298"/>
      <c r="C33" s="178">
        <v>615374</v>
      </c>
      <c r="D33" s="178">
        <v>615374</v>
      </c>
      <c r="E33" s="179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207">
        <v>615374</v>
      </c>
      <c r="M33" s="207">
        <v>615374</v>
      </c>
      <c r="N33" s="65"/>
    </row>
    <row r="34" spans="1:14" ht="12.75" customHeight="1">
      <c r="A34" s="55">
        <v>3</v>
      </c>
      <c r="B34" s="56" t="s">
        <v>17</v>
      </c>
      <c r="C34" s="96">
        <v>615374</v>
      </c>
      <c r="D34" s="96">
        <v>615374</v>
      </c>
      <c r="E34" s="143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206">
        <v>615374</v>
      </c>
      <c r="M34" s="206">
        <v>615374</v>
      </c>
      <c r="N34" s="65"/>
    </row>
    <row r="35" spans="1:14" ht="12.75" customHeight="1">
      <c r="A35" s="57">
        <v>32</v>
      </c>
      <c r="B35" s="58" t="s">
        <v>22</v>
      </c>
      <c r="C35" s="97">
        <v>609709</v>
      </c>
      <c r="D35" s="97">
        <v>609709</v>
      </c>
      <c r="E35" s="144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205">
        <v>609709</v>
      </c>
      <c r="M35" s="205">
        <v>609709</v>
      </c>
      <c r="N35" s="65"/>
    </row>
    <row r="36" spans="1:14" ht="12.75" customHeight="1">
      <c r="A36" s="60">
        <v>321</v>
      </c>
      <c r="B36" s="61" t="s">
        <v>23</v>
      </c>
      <c r="C36" s="98">
        <v>60400</v>
      </c>
      <c r="D36" s="98">
        <v>60400</v>
      </c>
      <c r="E36" s="98">
        <v>0</v>
      </c>
      <c r="F36" s="124">
        <v>0</v>
      </c>
      <c r="G36" s="124">
        <f>G37+G38+G39</f>
        <v>0</v>
      </c>
      <c r="H36" s="124">
        <v>0</v>
      </c>
      <c r="I36" s="124">
        <v>0</v>
      </c>
      <c r="J36" s="124">
        <v>0</v>
      </c>
      <c r="K36" s="124">
        <v>0</v>
      </c>
      <c r="L36" s="98">
        <v>60400</v>
      </c>
      <c r="M36" s="98">
        <v>60400</v>
      </c>
      <c r="N36" s="65"/>
    </row>
    <row r="37" spans="1:14" ht="12.75" customHeight="1">
      <c r="A37" s="63">
        <v>3211</v>
      </c>
      <c r="B37" s="64" t="s">
        <v>41</v>
      </c>
      <c r="C37" s="99">
        <v>34600</v>
      </c>
      <c r="D37" s="99">
        <v>34600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222">
        <v>0</v>
      </c>
      <c r="M37" s="222">
        <v>0</v>
      </c>
      <c r="N37" s="65"/>
    </row>
    <row r="38" spans="1:14" ht="12.75" customHeight="1">
      <c r="A38" s="63">
        <v>3213</v>
      </c>
      <c r="B38" s="64" t="s">
        <v>43</v>
      </c>
      <c r="C38" s="99">
        <v>8800</v>
      </c>
      <c r="D38" s="99">
        <v>8800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222">
        <v>0</v>
      </c>
      <c r="M38" s="222">
        <v>0</v>
      </c>
      <c r="N38" s="65"/>
    </row>
    <row r="39" spans="1:14" ht="12.75" customHeight="1">
      <c r="A39" s="63">
        <v>3214</v>
      </c>
      <c r="B39" s="64" t="s">
        <v>44</v>
      </c>
      <c r="C39" s="99">
        <v>17000</v>
      </c>
      <c r="D39" s="99">
        <v>17000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222">
        <v>0</v>
      </c>
      <c r="M39" s="222">
        <v>0</v>
      </c>
      <c r="N39" s="65"/>
    </row>
    <row r="40" spans="1:14" ht="12.75" customHeight="1">
      <c r="A40" s="60">
        <v>322</v>
      </c>
      <c r="B40" s="61" t="s">
        <v>24</v>
      </c>
      <c r="C40" s="98">
        <v>385190</v>
      </c>
      <c r="D40" s="98">
        <v>385190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175">
        <v>385190</v>
      </c>
      <c r="M40" s="175">
        <v>385190</v>
      </c>
      <c r="N40" s="65"/>
    </row>
    <row r="41" spans="1:14" ht="12.75" customHeight="1">
      <c r="A41" s="63">
        <v>3221</v>
      </c>
      <c r="B41" s="64" t="s">
        <v>45</v>
      </c>
      <c r="C41" s="99">
        <v>95000</v>
      </c>
      <c r="D41" s="99">
        <v>95000</v>
      </c>
      <c r="E41" s="105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222">
        <v>0</v>
      </c>
      <c r="M41" s="222">
        <v>0</v>
      </c>
      <c r="N41" s="65"/>
    </row>
    <row r="42" spans="1:14" ht="12.75" customHeight="1">
      <c r="A42" s="63">
        <v>3223</v>
      </c>
      <c r="B42" s="64" t="s">
        <v>47</v>
      </c>
      <c r="C42" s="99">
        <v>275190</v>
      </c>
      <c r="D42" s="99">
        <v>275190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222">
        <v>0</v>
      </c>
      <c r="M42" s="222">
        <v>0</v>
      </c>
      <c r="N42" s="65"/>
    </row>
    <row r="43" spans="1:14" ht="12.75" customHeight="1">
      <c r="A43" s="63">
        <v>3225</v>
      </c>
      <c r="B43" s="64" t="s">
        <v>49</v>
      </c>
      <c r="C43" s="99">
        <v>7000</v>
      </c>
      <c r="D43" s="99">
        <v>7000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222">
        <v>0</v>
      </c>
      <c r="M43" s="222">
        <v>0</v>
      </c>
      <c r="N43" s="65"/>
    </row>
    <row r="44" spans="1:14" ht="12.75" customHeight="1">
      <c r="A44" s="63">
        <v>3227</v>
      </c>
      <c r="B44" s="64" t="s">
        <v>50</v>
      </c>
      <c r="C44" s="99">
        <v>8000</v>
      </c>
      <c r="D44" s="99">
        <v>8000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222">
        <v>0</v>
      </c>
      <c r="M44" s="222">
        <v>0</v>
      </c>
      <c r="N44" s="65"/>
    </row>
    <row r="45" spans="1:14" ht="12.75" customHeight="1">
      <c r="A45" s="60">
        <v>323</v>
      </c>
      <c r="B45" s="61" t="s">
        <v>25</v>
      </c>
      <c r="C45" s="98">
        <v>148119</v>
      </c>
      <c r="D45" s="98">
        <v>148119</v>
      </c>
      <c r="E45" s="98">
        <v>0</v>
      </c>
      <c r="F45" s="98">
        <v>0</v>
      </c>
      <c r="G45" s="124">
        <f>SUM(G46:G53)</f>
        <v>0</v>
      </c>
      <c r="H45" s="124">
        <v>0</v>
      </c>
      <c r="I45" s="124">
        <v>0</v>
      </c>
      <c r="J45" s="124">
        <v>0</v>
      </c>
      <c r="K45" s="124">
        <v>0</v>
      </c>
      <c r="L45" s="175">
        <v>148119</v>
      </c>
      <c r="M45" s="175">
        <v>148119</v>
      </c>
      <c r="N45" s="65"/>
    </row>
    <row r="46" spans="1:14" ht="12.75" customHeight="1">
      <c r="A46" s="63">
        <v>3231</v>
      </c>
      <c r="B46" s="64" t="s">
        <v>51</v>
      </c>
      <c r="C46" s="99">
        <v>32000</v>
      </c>
      <c r="D46" s="99">
        <v>32000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222">
        <v>0</v>
      </c>
      <c r="M46" s="222">
        <v>0</v>
      </c>
      <c r="N46" s="65"/>
    </row>
    <row r="47" spans="1:14" ht="12.75" customHeight="1">
      <c r="A47" s="63">
        <v>3233</v>
      </c>
      <c r="B47" s="64" t="s">
        <v>69</v>
      </c>
      <c r="C47" s="99">
        <v>11000</v>
      </c>
      <c r="D47" s="99">
        <v>11000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222">
        <v>0</v>
      </c>
      <c r="M47" s="222">
        <v>0</v>
      </c>
      <c r="N47" s="65"/>
    </row>
    <row r="48" spans="1:14" ht="12.75" customHeight="1">
      <c r="A48" s="63">
        <v>3234</v>
      </c>
      <c r="B48" s="64" t="s">
        <v>53</v>
      </c>
      <c r="C48" s="99">
        <v>34000</v>
      </c>
      <c r="D48" s="99">
        <v>34000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222">
        <v>0</v>
      </c>
      <c r="M48" s="222">
        <v>0</v>
      </c>
      <c r="N48" s="65"/>
    </row>
    <row r="49" spans="1:14" ht="12.75" customHeight="1">
      <c r="A49" s="63">
        <v>3235</v>
      </c>
      <c r="B49" s="64" t="s">
        <v>70</v>
      </c>
      <c r="C49" s="99">
        <v>31319.5</v>
      </c>
      <c r="D49" s="99">
        <v>31319.5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222">
        <v>0</v>
      </c>
      <c r="M49" s="222">
        <v>0</v>
      </c>
      <c r="N49" s="65"/>
    </row>
    <row r="50" spans="1:14" ht="12.75" customHeight="1">
      <c r="A50" s="63">
        <v>3236</v>
      </c>
      <c r="B50" s="64" t="s">
        <v>54</v>
      </c>
      <c r="C50" s="99">
        <v>15000</v>
      </c>
      <c r="D50" s="99">
        <v>15000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222">
        <v>0</v>
      </c>
      <c r="M50" s="222">
        <v>0</v>
      </c>
      <c r="N50" s="65"/>
    </row>
    <row r="51" spans="1:14" ht="12.75" customHeight="1">
      <c r="A51" s="63">
        <v>3237</v>
      </c>
      <c r="B51" s="64" t="s">
        <v>55</v>
      </c>
      <c r="C51" s="99">
        <v>6000</v>
      </c>
      <c r="D51" s="99">
        <v>6000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222">
        <v>0</v>
      </c>
      <c r="M51" s="222">
        <v>0</v>
      </c>
      <c r="N51" s="65"/>
    </row>
    <row r="52" spans="1:14" ht="12.75" customHeight="1">
      <c r="A52" s="63">
        <v>3238</v>
      </c>
      <c r="B52" s="64" t="s">
        <v>56</v>
      </c>
      <c r="C52" s="99">
        <v>10600</v>
      </c>
      <c r="D52" s="99">
        <v>10600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222">
        <v>0</v>
      </c>
      <c r="M52" s="222">
        <v>0</v>
      </c>
      <c r="N52" s="65"/>
    </row>
    <row r="53" spans="1:14" ht="12.75" customHeight="1">
      <c r="A53" s="63">
        <v>3239</v>
      </c>
      <c r="B53" s="64" t="s">
        <v>57</v>
      </c>
      <c r="C53" s="99">
        <v>8199.6</v>
      </c>
      <c r="D53" s="99">
        <v>8199.6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222">
        <v>0</v>
      </c>
      <c r="M53" s="222">
        <v>0</v>
      </c>
      <c r="N53" s="65"/>
    </row>
    <row r="54" spans="1:14" ht="12.75" customHeight="1">
      <c r="A54" s="60">
        <v>329</v>
      </c>
      <c r="B54" s="61" t="s">
        <v>26</v>
      </c>
      <c r="C54" s="98">
        <v>16000</v>
      </c>
      <c r="D54" s="98">
        <v>16000</v>
      </c>
      <c r="E54" s="98">
        <v>0</v>
      </c>
      <c r="F54" s="98">
        <v>0</v>
      </c>
      <c r="G54" s="98">
        <v>0</v>
      </c>
      <c r="H54" s="98">
        <v>0</v>
      </c>
      <c r="I54" s="99">
        <v>0</v>
      </c>
      <c r="J54" s="99">
        <v>0</v>
      </c>
      <c r="K54" s="98">
        <v>0</v>
      </c>
      <c r="L54" s="216">
        <v>16000</v>
      </c>
      <c r="M54" s="216">
        <v>16000</v>
      </c>
      <c r="N54" s="65"/>
    </row>
    <row r="55" spans="1:14" ht="12.75" customHeight="1">
      <c r="A55" s="63">
        <v>3293</v>
      </c>
      <c r="B55" s="64" t="s">
        <v>58</v>
      </c>
      <c r="C55" s="99">
        <v>6000</v>
      </c>
      <c r="D55" s="99">
        <v>6000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222">
        <v>0</v>
      </c>
      <c r="M55" s="222">
        <v>0</v>
      </c>
      <c r="N55" s="65"/>
    </row>
    <row r="56" spans="1:14" ht="12.75" customHeight="1">
      <c r="A56" s="63">
        <v>3294</v>
      </c>
      <c r="B56" s="64" t="s">
        <v>59</v>
      </c>
      <c r="C56" s="99">
        <v>1500</v>
      </c>
      <c r="D56" s="99">
        <v>1500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222">
        <v>0</v>
      </c>
      <c r="M56" s="222">
        <v>0</v>
      </c>
      <c r="N56" s="65"/>
    </row>
    <row r="57" spans="1:14" ht="12.75" customHeight="1">
      <c r="A57" s="63">
        <v>3295</v>
      </c>
      <c r="B57" s="64" t="s">
        <v>60</v>
      </c>
      <c r="C57" s="99">
        <v>6000</v>
      </c>
      <c r="D57" s="99">
        <v>6000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222">
        <v>0</v>
      </c>
      <c r="M57" s="222">
        <v>0</v>
      </c>
      <c r="N57" s="65"/>
    </row>
    <row r="58" spans="1:14" ht="12.75" customHeight="1">
      <c r="A58" s="63">
        <v>3296</v>
      </c>
      <c r="B58" s="64" t="s">
        <v>99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222">
        <v>0</v>
      </c>
      <c r="M58" s="222">
        <v>0</v>
      </c>
      <c r="N58" s="65"/>
    </row>
    <row r="59" spans="1:14" ht="12.75" customHeight="1">
      <c r="A59" s="63">
        <v>3299</v>
      </c>
      <c r="B59" s="64" t="s">
        <v>26</v>
      </c>
      <c r="C59" s="99">
        <v>2500</v>
      </c>
      <c r="D59" s="99">
        <v>2500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222">
        <v>0</v>
      </c>
      <c r="M59" s="222">
        <v>0</v>
      </c>
      <c r="N59" s="65"/>
    </row>
    <row r="60" spans="1:14" ht="12.75" customHeight="1">
      <c r="A60" s="57">
        <v>34</v>
      </c>
      <c r="B60" s="58" t="s">
        <v>27</v>
      </c>
      <c r="C60" s="97">
        <v>5665</v>
      </c>
      <c r="D60" s="97">
        <v>5665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205">
        <v>5665</v>
      </c>
      <c r="M60" s="205">
        <v>5665</v>
      </c>
      <c r="N60" s="65"/>
    </row>
    <row r="61" spans="1:14" ht="12.75" customHeight="1">
      <c r="A61" s="60">
        <v>343</v>
      </c>
      <c r="B61" s="61" t="s">
        <v>28</v>
      </c>
      <c r="C61" s="98">
        <v>5665</v>
      </c>
      <c r="D61" s="98">
        <v>5665</v>
      </c>
      <c r="E61" s="124">
        <v>0</v>
      </c>
      <c r="F61" s="124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216">
        <v>5665</v>
      </c>
      <c r="M61" s="216">
        <v>5665</v>
      </c>
      <c r="N61" s="65"/>
    </row>
    <row r="62" spans="1:14" ht="12.75" customHeight="1">
      <c r="A62" s="63">
        <v>3431</v>
      </c>
      <c r="B62" s="64" t="s">
        <v>61</v>
      </c>
      <c r="C62" s="99">
        <v>5665</v>
      </c>
      <c r="D62" s="99">
        <v>5665</v>
      </c>
      <c r="E62" s="174">
        <v>0</v>
      </c>
      <c r="F62" s="174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222">
        <v>0</v>
      </c>
      <c r="M62" s="222">
        <v>0</v>
      </c>
      <c r="N62" s="65"/>
    </row>
    <row r="63" spans="1:14" ht="12.75" customHeight="1">
      <c r="A63" s="180" t="s">
        <v>73</v>
      </c>
      <c r="B63" s="181"/>
      <c r="C63" s="178">
        <v>85500.8</v>
      </c>
      <c r="D63" s="178">
        <v>85500.8</v>
      </c>
      <c r="E63" s="182">
        <v>0</v>
      </c>
      <c r="F63" s="182">
        <v>0</v>
      </c>
      <c r="G63" s="178">
        <v>0</v>
      </c>
      <c r="H63" s="182">
        <v>0</v>
      </c>
      <c r="I63" s="178">
        <v>0</v>
      </c>
      <c r="J63" s="178">
        <v>0</v>
      </c>
      <c r="K63" s="178">
        <v>0</v>
      </c>
      <c r="L63" s="179">
        <v>85500.8</v>
      </c>
      <c r="M63" s="179">
        <v>85500.8</v>
      </c>
      <c r="N63" s="65"/>
    </row>
    <row r="64" spans="1:14" ht="12.75" customHeight="1">
      <c r="A64" s="55">
        <v>3</v>
      </c>
      <c r="B64" s="56" t="s">
        <v>17</v>
      </c>
      <c r="C64" s="96">
        <v>85500.8</v>
      </c>
      <c r="D64" s="96">
        <v>85500.8</v>
      </c>
      <c r="E64" s="173">
        <v>0</v>
      </c>
      <c r="F64" s="173">
        <v>0</v>
      </c>
      <c r="G64" s="96">
        <v>0</v>
      </c>
      <c r="H64" s="173">
        <v>0</v>
      </c>
      <c r="I64" s="96">
        <v>0</v>
      </c>
      <c r="J64" s="96">
        <v>0</v>
      </c>
      <c r="K64" s="96">
        <v>0</v>
      </c>
      <c r="L64" s="143">
        <v>85500.8</v>
      </c>
      <c r="M64" s="143">
        <v>85500.8</v>
      </c>
      <c r="N64" s="65"/>
    </row>
    <row r="65" spans="1:14" ht="12.75" customHeight="1">
      <c r="A65" s="57">
        <v>32</v>
      </c>
      <c r="B65" s="58" t="s">
        <v>22</v>
      </c>
      <c r="C65" s="96">
        <v>85500.8</v>
      </c>
      <c r="D65" s="96">
        <v>85500.8</v>
      </c>
      <c r="E65" s="125">
        <v>0</v>
      </c>
      <c r="F65" s="125">
        <v>0</v>
      </c>
      <c r="G65" s="97">
        <v>0</v>
      </c>
      <c r="H65" s="125">
        <v>0</v>
      </c>
      <c r="I65" s="97">
        <v>0</v>
      </c>
      <c r="J65" s="97">
        <v>0</v>
      </c>
      <c r="K65" s="97">
        <v>0</v>
      </c>
      <c r="L65" s="143">
        <v>85500.8</v>
      </c>
      <c r="M65" s="143">
        <v>85500.8</v>
      </c>
      <c r="N65" s="65"/>
    </row>
    <row r="66" spans="1:14" ht="12.75" customHeight="1">
      <c r="A66" s="60">
        <v>322</v>
      </c>
      <c r="B66" s="61" t="s">
        <v>24</v>
      </c>
      <c r="C66" s="98">
        <v>22450</v>
      </c>
      <c r="D66" s="98">
        <v>22450</v>
      </c>
      <c r="E66" s="124">
        <v>0</v>
      </c>
      <c r="F66" s="124">
        <f>F67</f>
        <v>0</v>
      </c>
      <c r="G66" s="98">
        <f>G67</f>
        <v>0</v>
      </c>
      <c r="H66" s="124">
        <v>0</v>
      </c>
      <c r="I66" s="98">
        <v>0</v>
      </c>
      <c r="J66" s="98">
        <v>0</v>
      </c>
      <c r="K66" s="98">
        <v>0</v>
      </c>
      <c r="L66" s="216">
        <v>22450</v>
      </c>
      <c r="M66" s="216">
        <v>22450</v>
      </c>
      <c r="N66" s="65"/>
    </row>
    <row r="67" spans="1:14" ht="12.75" customHeight="1">
      <c r="A67" s="63">
        <v>3224</v>
      </c>
      <c r="B67" s="64" t="s">
        <v>48</v>
      </c>
      <c r="C67" s="99">
        <v>22450</v>
      </c>
      <c r="D67" s="99">
        <v>22450</v>
      </c>
      <c r="E67" s="174">
        <v>0</v>
      </c>
      <c r="F67" s="174">
        <v>0</v>
      </c>
      <c r="G67" s="99">
        <v>0</v>
      </c>
      <c r="H67" s="174">
        <v>0</v>
      </c>
      <c r="I67" s="99">
        <v>0</v>
      </c>
      <c r="J67" s="99">
        <v>0</v>
      </c>
      <c r="K67" s="99">
        <v>0</v>
      </c>
      <c r="L67" s="222">
        <v>0</v>
      </c>
      <c r="M67" s="222">
        <v>0</v>
      </c>
      <c r="N67" s="65"/>
    </row>
    <row r="68" spans="1:14" ht="12.75" customHeight="1">
      <c r="A68" s="63"/>
      <c r="B68" s="64"/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222">
        <v>0</v>
      </c>
      <c r="M68" s="222">
        <v>0</v>
      </c>
      <c r="N68" s="65"/>
    </row>
    <row r="69" spans="1:14" ht="12.75" customHeight="1">
      <c r="A69" s="60">
        <v>323</v>
      </c>
      <c r="B69" s="61" t="s">
        <v>25</v>
      </c>
      <c r="C69" s="98">
        <v>63050.8</v>
      </c>
      <c r="D69" s="98">
        <v>63050.8</v>
      </c>
      <c r="E69" s="124">
        <v>0</v>
      </c>
      <c r="F69" s="124">
        <v>0</v>
      </c>
      <c r="G69" s="98">
        <v>0</v>
      </c>
      <c r="H69" s="124">
        <v>0</v>
      </c>
      <c r="I69" s="98">
        <v>0</v>
      </c>
      <c r="J69" s="98">
        <v>0</v>
      </c>
      <c r="K69" s="98">
        <v>0</v>
      </c>
      <c r="L69" s="216">
        <v>63050.8</v>
      </c>
      <c r="M69" s="216">
        <v>63050.8</v>
      </c>
      <c r="N69" s="65"/>
    </row>
    <row r="70" spans="1:14" ht="12.75" customHeight="1">
      <c r="A70" s="63">
        <v>3232</v>
      </c>
      <c r="B70" s="64" t="s">
        <v>52</v>
      </c>
      <c r="C70" s="99">
        <v>63050.8</v>
      </c>
      <c r="D70" s="99">
        <v>63050.8</v>
      </c>
      <c r="E70" s="174">
        <v>0</v>
      </c>
      <c r="F70" s="190">
        <v>0</v>
      </c>
      <c r="G70" s="99">
        <v>0</v>
      </c>
      <c r="H70" s="174">
        <v>0</v>
      </c>
      <c r="I70" s="99">
        <v>0</v>
      </c>
      <c r="J70" s="99">
        <v>0</v>
      </c>
      <c r="K70" s="99">
        <v>0</v>
      </c>
      <c r="L70" s="222">
        <v>0</v>
      </c>
      <c r="M70" s="222">
        <v>0</v>
      </c>
      <c r="N70" s="65"/>
    </row>
    <row r="71" spans="1:14" ht="12.75" customHeight="1">
      <c r="A71" s="63"/>
      <c r="B71" s="64"/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222">
        <v>0</v>
      </c>
      <c r="M71" s="222">
        <v>0</v>
      </c>
      <c r="N71" s="65"/>
    </row>
    <row r="72" spans="1:14" ht="29.25" customHeight="1">
      <c r="A72" s="281" t="s">
        <v>144</v>
      </c>
      <c r="B72" s="282"/>
      <c r="C72" s="100">
        <v>569618</v>
      </c>
      <c r="D72" s="100">
        <v>569618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85">
        <v>569618</v>
      </c>
      <c r="M72" s="185">
        <v>569618</v>
      </c>
      <c r="N72" s="65"/>
    </row>
    <row r="73" spans="1:14" ht="26.25" customHeight="1">
      <c r="A73" s="292" t="s">
        <v>145</v>
      </c>
      <c r="B73" s="293"/>
      <c r="C73" s="101">
        <v>394618</v>
      </c>
      <c r="D73" s="101">
        <v>394618</v>
      </c>
      <c r="E73" s="191">
        <v>0</v>
      </c>
      <c r="F73" s="191">
        <v>0</v>
      </c>
      <c r="G73" s="188">
        <v>0</v>
      </c>
      <c r="H73" s="191">
        <v>0</v>
      </c>
      <c r="I73" s="191">
        <v>0</v>
      </c>
      <c r="J73" s="191">
        <v>0</v>
      </c>
      <c r="K73" s="191">
        <v>0</v>
      </c>
      <c r="L73" s="186">
        <v>394618</v>
      </c>
      <c r="M73" s="186">
        <v>394618</v>
      </c>
      <c r="N73" s="65"/>
    </row>
    <row r="74" spans="1:14" ht="14.25" customHeight="1">
      <c r="A74" s="278" t="s">
        <v>71</v>
      </c>
      <c r="B74" s="278"/>
      <c r="C74" s="183">
        <v>4618</v>
      </c>
      <c r="D74" s="183">
        <v>4618</v>
      </c>
      <c r="E74" s="183">
        <v>0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217">
        <v>4618</v>
      </c>
      <c r="M74" s="217">
        <v>4618</v>
      </c>
      <c r="N74" s="65"/>
    </row>
    <row r="75" spans="1:14" ht="12.75" customHeight="1">
      <c r="A75" s="73">
        <v>3</v>
      </c>
      <c r="B75" s="74" t="s">
        <v>17</v>
      </c>
      <c r="C75" s="102">
        <v>4618</v>
      </c>
      <c r="D75" s="102">
        <v>4618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215">
        <v>4618</v>
      </c>
      <c r="M75" s="215">
        <v>4618</v>
      </c>
      <c r="N75" s="65"/>
    </row>
    <row r="76" spans="1:14" ht="12.75" customHeight="1">
      <c r="A76" s="75">
        <v>32</v>
      </c>
      <c r="B76" s="76" t="s">
        <v>22</v>
      </c>
      <c r="C76" s="97">
        <v>4618</v>
      </c>
      <c r="D76" s="97">
        <v>4618</v>
      </c>
      <c r="E76" s="97">
        <v>0</v>
      </c>
      <c r="F76" s="195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144">
        <v>4618</v>
      </c>
      <c r="M76" s="144">
        <v>4618</v>
      </c>
      <c r="N76" s="65"/>
    </row>
    <row r="77" spans="1:14" ht="12.75" customHeight="1">
      <c r="A77" s="77">
        <v>322</v>
      </c>
      <c r="B77" s="78" t="s">
        <v>24</v>
      </c>
      <c r="C77" s="98">
        <f>SUM(D77:M77)</f>
        <v>0</v>
      </c>
      <c r="D77" s="98">
        <f aca="true" t="shared" si="5" ref="D77:M77">D78</f>
        <v>0</v>
      </c>
      <c r="E77" s="98">
        <f t="shared" si="5"/>
        <v>0</v>
      </c>
      <c r="F77" s="98">
        <f t="shared" si="5"/>
        <v>0</v>
      </c>
      <c r="G77" s="98">
        <v>0</v>
      </c>
      <c r="H77" s="98">
        <v>0</v>
      </c>
      <c r="I77" s="98">
        <f t="shared" si="5"/>
        <v>0</v>
      </c>
      <c r="J77" s="98">
        <v>0</v>
      </c>
      <c r="K77" s="98">
        <f t="shared" si="5"/>
        <v>0</v>
      </c>
      <c r="L77" s="216">
        <f t="shared" si="5"/>
        <v>0</v>
      </c>
      <c r="M77" s="216">
        <f t="shared" si="5"/>
        <v>0</v>
      </c>
      <c r="N77" s="65"/>
    </row>
    <row r="78" spans="1:14" ht="12.75" customHeight="1">
      <c r="A78" s="63">
        <v>3221</v>
      </c>
      <c r="B78" s="64" t="s">
        <v>45</v>
      </c>
      <c r="C78" s="99">
        <f>SUM(D78:M78)</f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222">
        <v>0</v>
      </c>
      <c r="M78" s="222">
        <v>0</v>
      </c>
      <c r="N78" s="65"/>
    </row>
    <row r="79" spans="1:14" ht="12.75" customHeight="1">
      <c r="A79" s="77">
        <v>323</v>
      </c>
      <c r="B79" s="78" t="s">
        <v>25</v>
      </c>
      <c r="C79" s="98">
        <v>0</v>
      </c>
      <c r="D79" s="98">
        <v>0</v>
      </c>
      <c r="E79" s="98">
        <f>SUM(E80:E81)</f>
        <v>0</v>
      </c>
      <c r="F79" s="98">
        <f>SUM(F80:F81)</f>
        <v>0</v>
      </c>
      <c r="G79" s="98">
        <f>SUM(G80:G81)</f>
        <v>0</v>
      </c>
      <c r="H79" s="98">
        <v>0</v>
      </c>
      <c r="I79" s="98">
        <f>SUM(I80:I81)</f>
        <v>0</v>
      </c>
      <c r="J79" s="98">
        <v>0</v>
      </c>
      <c r="K79" s="98">
        <v>0</v>
      </c>
      <c r="L79" s="216">
        <v>0</v>
      </c>
      <c r="M79" s="216">
        <v>0</v>
      </c>
      <c r="N79" s="65"/>
    </row>
    <row r="80" spans="1:14" ht="12.75" customHeight="1">
      <c r="A80" s="63">
        <v>3237</v>
      </c>
      <c r="B80" s="64" t="s">
        <v>55</v>
      </c>
      <c r="C80" s="99">
        <f>SUM(D80:M80)</f>
        <v>0</v>
      </c>
      <c r="D80" s="99"/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222">
        <v>0</v>
      </c>
      <c r="M80" s="222">
        <v>0</v>
      </c>
      <c r="N80" s="65"/>
    </row>
    <row r="81" spans="1:14" ht="12.75">
      <c r="A81" s="63">
        <v>3239</v>
      </c>
      <c r="B81" s="64" t="s">
        <v>57</v>
      </c>
      <c r="C81" s="99">
        <f>SUM(D81:M81)</f>
        <v>0</v>
      </c>
      <c r="D81" s="99">
        <v>0</v>
      </c>
      <c r="E81" s="99"/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222">
        <v>0</v>
      </c>
      <c r="M81" s="222">
        <v>0</v>
      </c>
      <c r="N81" s="65"/>
    </row>
    <row r="82" spans="1:14" ht="26.25">
      <c r="A82" s="60">
        <v>329</v>
      </c>
      <c r="B82" s="61" t="s">
        <v>26</v>
      </c>
      <c r="C82" s="98">
        <f>SUM(D82:M82)</f>
        <v>13854</v>
      </c>
      <c r="D82" s="98">
        <v>4618</v>
      </c>
      <c r="E82" s="98">
        <f>E89</f>
        <v>0</v>
      </c>
      <c r="F82" s="98">
        <f>F89</f>
        <v>0</v>
      </c>
      <c r="G82" s="98">
        <v>0</v>
      </c>
      <c r="H82" s="98">
        <v>0</v>
      </c>
      <c r="I82" s="98">
        <f>I89</f>
        <v>0</v>
      </c>
      <c r="J82" s="98">
        <v>0</v>
      </c>
      <c r="K82" s="98">
        <f>K89</f>
        <v>0</v>
      </c>
      <c r="L82" s="216">
        <v>4618</v>
      </c>
      <c r="M82" s="216">
        <v>4618</v>
      </c>
      <c r="N82" s="65"/>
    </row>
    <row r="83" spans="1:14" ht="26.25">
      <c r="A83" s="63">
        <v>3291</v>
      </c>
      <c r="B83" s="64" t="s">
        <v>82</v>
      </c>
      <c r="C83" s="99">
        <v>0</v>
      </c>
      <c r="D83" s="99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216">
        <v>0</v>
      </c>
      <c r="M83" s="216">
        <v>0</v>
      </c>
      <c r="N83" s="65"/>
    </row>
    <row r="84" spans="1:14" ht="26.25">
      <c r="A84" s="63">
        <v>3299</v>
      </c>
      <c r="B84" s="64" t="s">
        <v>26</v>
      </c>
      <c r="C84" s="99">
        <f>SUM(D84:M84)</f>
        <v>4618</v>
      </c>
      <c r="D84" s="99">
        <v>4618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222">
        <v>0</v>
      </c>
      <c r="M84" s="222">
        <v>0</v>
      </c>
      <c r="N84" s="65"/>
    </row>
    <row r="85" spans="1:14" ht="12.75">
      <c r="A85" s="278" t="s">
        <v>127</v>
      </c>
      <c r="B85" s="278"/>
      <c r="C85" s="183">
        <v>10000</v>
      </c>
      <c r="D85" s="183">
        <v>10000</v>
      </c>
      <c r="E85" s="183">
        <v>0</v>
      </c>
      <c r="F85" s="183">
        <v>0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  <c r="L85" s="217">
        <v>10000</v>
      </c>
      <c r="M85" s="217">
        <v>10000</v>
      </c>
      <c r="N85" s="65"/>
    </row>
    <row r="86" spans="1:14" ht="12.75">
      <c r="A86" s="73">
        <v>3</v>
      </c>
      <c r="B86" s="74" t="s">
        <v>17</v>
      </c>
      <c r="C86" s="102">
        <v>10000</v>
      </c>
      <c r="D86" s="102">
        <v>10000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215">
        <v>10000</v>
      </c>
      <c r="M86" s="215">
        <v>10000</v>
      </c>
      <c r="N86" s="65"/>
    </row>
    <row r="87" spans="1:14" ht="12.75">
      <c r="A87" s="75">
        <v>32</v>
      </c>
      <c r="B87" s="76" t="s">
        <v>22</v>
      </c>
      <c r="C87" s="97">
        <v>10000</v>
      </c>
      <c r="D87" s="97">
        <v>10000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144">
        <v>10000</v>
      </c>
      <c r="M87" s="144">
        <v>10000</v>
      </c>
      <c r="N87" s="65"/>
    </row>
    <row r="88" spans="1:14" ht="12.75">
      <c r="A88" s="77">
        <v>322</v>
      </c>
      <c r="B88" s="78" t="s">
        <v>116</v>
      </c>
      <c r="C88" s="98">
        <v>10000</v>
      </c>
      <c r="D88" s="172">
        <v>10000</v>
      </c>
      <c r="E88" s="192">
        <v>0</v>
      </c>
      <c r="F88" s="193">
        <v>0</v>
      </c>
      <c r="G88" s="192">
        <v>0</v>
      </c>
      <c r="H88" s="192">
        <v>0</v>
      </c>
      <c r="I88" s="193">
        <v>0</v>
      </c>
      <c r="J88" s="193">
        <v>0</v>
      </c>
      <c r="K88" s="192">
        <v>0</v>
      </c>
      <c r="L88" s="224">
        <v>10000</v>
      </c>
      <c r="M88" s="224">
        <v>10000</v>
      </c>
      <c r="N88" s="65"/>
    </row>
    <row r="89" spans="1:14" ht="12.75">
      <c r="A89" s="63">
        <v>3299</v>
      </c>
      <c r="B89" s="171" t="s">
        <v>117</v>
      </c>
      <c r="C89" s="99">
        <v>10000</v>
      </c>
      <c r="D89" s="99">
        <v>10000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222">
        <v>0</v>
      </c>
      <c r="M89" s="222">
        <v>0</v>
      </c>
      <c r="N89" s="65"/>
    </row>
    <row r="90" spans="1:14" ht="12.75" customHeight="1">
      <c r="A90" s="294" t="s">
        <v>128</v>
      </c>
      <c r="B90" s="295"/>
      <c r="C90" s="103">
        <v>380000</v>
      </c>
      <c r="D90" s="103">
        <v>380000</v>
      </c>
      <c r="E90" s="103">
        <f>E91</f>
        <v>0</v>
      </c>
      <c r="F90" s="103">
        <f>F91</f>
        <v>0</v>
      </c>
      <c r="G90" s="103">
        <f>G91</f>
        <v>0</v>
      </c>
      <c r="H90" s="103">
        <f>H91</f>
        <v>0</v>
      </c>
      <c r="I90" s="103">
        <f>I91</f>
        <v>0</v>
      </c>
      <c r="J90" s="103">
        <v>0</v>
      </c>
      <c r="K90" s="103">
        <f>K91</f>
        <v>0</v>
      </c>
      <c r="L90" s="219">
        <v>380000</v>
      </c>
      <c r="M90" s="219">
        <v>380000</v>
      </c>
      <c r="N90" s="65"/>
    </row>
    <row r="91" spans="1:14" ht="12.75">
      <c r="A91" s="73">
        <v>3</v>
      </c>
      <c r="B91" s="74" t="s">
        <v>17</v>
      </c>
      <c r="C91" s="102">
        <v>380000</v>
      </c>
      <c r="D91" s="102">
        <v>380000</v>
      </c>
      <c r="E91" s="102">
        <f>E92+E97</f>
        <v>0</v>
      </c>
      <c r="F91" s="102">
        <f>F92+F97</f>
        <v>0</v>
      </c>
      <c r="G91" s="102">
        <f>G92+G97</f>
        <v>0</v>
      </c>
      <c r="H91" s="102">
        <f>H92+H97</f>
        <v>0</v>
      </c>
      <c r="I91" s="102">
        <f>I92+I97</f>
        <v>0</v>
      </c>
      <c r="J91" s="102">
        <v>0</v>
      </c>
      <c r="K91" s="102">
        <f>K92+K97</f>
        <v>0</v>
      </c>
      <c r="L91" s="215">
        <v>380000</v>
      </c>
      <c r="M91" s="215">
        <v>380000</v>
      </c>
      <c r="N91" s="65"/>
    </row>
    <row r="92" spans="1:14" ht="12.75">
      <c r="A92" s="57">
        <v>31</v>
      </c>
      <c r="B92" s="58" t="s">
        <v>18</v>
      </c>
      <c r="C92" s="97">
        <v>34075</v>
      </c>
      <c r="D92" s="97">
        <v>343075</v>
      </c>
      <c r="E92" s="97">
        <f>E93+E95</f>
        <v>0</v>
      </c>
      <c r="F92" s="97">
        <f>F93+F95</f>
        <v>0</v>
      </c>
      <c r="G92" s="97">
        <f>G93+G95</f>
        <v>0</v>
      </c>
      <c r="H92" s="97">
        <f>H93+H95</f>
        <v>0</v>
      </c>
      <c r="I92" s="97">
        <f>I93+I95</f>
        <v>0</v>
      </c>
      <c r="J92" s="97">
        <v>0</v>
      </c>
      <c r="K92" s="97">
        <f>K93+K95</f>
        <v>0</v>
      </c>
      <c r="L92" s="144">
        <v>380000</v>
      </c>
      <c r="M92" s="144">
        <v>380000</v>
      </c>
      <c r="N92" s="65"/>
    </row>
    <row r="93" spans="1:14" ht="12.75">
      <c r="A93" s="60">
        <v>311</v>
      </c>
      <c r="B93" s="61" t="s">
        <v>19</v>
      </c>
      <c r="C93" s="98">
        <v>295000</v>
      </c>
      <c r="D93" s="98">
        <v>295000</v>
      </c>
      <c r="E93" s="98">
        <f>E94</f>
        <v>0</v>
      </c>
      <c r="F93" s="98">
        <f>F94</f>
        <v>0</v>
      </c>
      <c r="G93" s="98">
        <f>G94</f>
        <v>0</v>
      </c>
      <c r="H93" s="98">
        <f>H94</f>
        <v>0</v>
      </c>
      <c r="I93" s="98">
        <f>I94</f>
        <v>0</v>
      </c>
      <c r="J93" s="98">
        <v>0</v>
      </c>
      <c r="K93" s="98">
        <f>K94</f>
        <v>0</v>
      </c>
      <c r="L93" s="216">
        <v>295000</v>
      </c>
      <c r="M93" s="216">
        <v>295000</v>
      </c>
      <c r="N93" s="65"/>
    </row>
    <row r="94" spans="1:14" ht="12.75">
      <c r="A94" s="63">
        <v>3111</v>
      </c>
      <c r="B94" s="64" t="s">
        <v>36</v>
      </c>
      <c r="C94" s="99">
        <v>295000</v>
      </c>
      <c r="D94" s="99">
        <v>295000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222">
        <v>0</v>
      </c>
      <c r="M94" s="222">
        <v>0</v>
      </c>
      <c r="N94" s="65"/>
    </row>
    <row r="95" spans="1:14" ht="12.75">
      <c r="A95" s="60">
        <v>313</v>
      </c>
      <c r="B95" s="61" t="s">
        <v>21</v>
      </c>
      <c r="C95" s="98">
        <v>48075</v>
      </c>
      <c r="D95" s="98">
        <v>48075</v>
      </c>
      <c r="E95" s="98">
        <f>SUM(E96:E96)</f>
        <v>0</v>
      </c>
      <c r="F95" s="98">
        <f>SUM(F96:F96)</f>
        <v>0</v>
      </c>
      <c r="G95" s="98">
        <f>SUM(G96:G96)</f>
        <v>0</v>
      </c>
      <c r="H95" s="98">
        <f>SUM(H96:H96)</f>
        <v>0</v>
      </c>
      <c r="I95" s="98">
        <f>SUM(I96:I96)</f>
        <v>0</v>
      </c>
      <c r="J95" s="98">
        <v>0</v>
      </c>
      <c r="K95" s="98">
        <f>SUM(K96:K96)</f>
        <v>0</v>
      </c>
      <c r="L95" s="216">
        <v>48075</v>
      </c>
      <c r="M95" s="216">
        <v>48075</v>
      </c>
      <c r="N95" s="65"/>
    </row>
    <row r="96" spans="1:14" ht="12.75">
      <c r="A96" s="63">
        <v>3132</v>
      </c>
      <c r="B96" s="64" t="s">
        <v>39</v>
      </c>
      <c r="C96" s="99">
        <v>48075</v>
      </c>
      <c r="D96" s="99">
        <v>48075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222">
        <v>0</v>
      </c>
      <c r="M96" s="222">
        <v>0</v>
      </c>
      <c r="N96" s="65"/>
    </row>
    <row r="97" spans="1:14" ht="12.75">
      <c r="A97" s="57">
        <v>32</v>
      </c>
      <c r="B97" s="58" t="s">
        <v>22</v>
      </c>
      <c r="C97" s="97">
        <v>36925</v>
      </c>
      <c r="D97" s="97">
        <v>36925</v>
      </c>
      <c r="E97" s="97">
        <f>E98</f>
        <v>0</v>
      </c>
      <c r="F97" s="97">
        <f>F98</f>
        <v>0</v>
      </c>
      <c r="G97" s="97">
        <f>G98</f>
        <v>0</v>
      </c>
      <c r="H97" s="97">
        <f>H98</f>
        <v>0</v>
      </c>
      <c r="I97" s="97">
        <f>I98</f>
        <v>0</v>
      </c>
      <c r="J97" s="97">
        <v>0</v>
      </c>
      <c r="K97" s="97">
        <f>K98</f>
        <v>0</v>
      </c>
      <c r="L97" s="144">
        <v>36925</v>
      </c>
      <c r="M97" s="144">
        <v>36925</v>
      </c>
      <c r="N97" s="65"/>
    </row>
    <row r="98" spans="1:14" ht="12.75">
      <c r="A98" s="60">
        <v>321</v>
      </c>
      <c r="B98" s="61" t="s">
        <v>23</v>
      </c>
      <c r="C98" s="98">
        <v>36925</v>
      </c>
      <c r="D98" s="98">
        <v>36925</v>
      </c>
      <c r="E98" s="98">
        <f>E99+E100</f>
        <v>0</v>
      </c>
      <c r="F98" s="98">
        <f>F99+F100</f>
        <v>0</v>
      </c>
      <c r="G98" s="98">
        <f>G99+G100</f>
        <v>0</v>
      </c>
      <c r="H98" s="98">
        <f>H99+H100</f>
        <v>0</v>
      </c>
      <c r="I98" s="98">
        <f>I99+I100</f>
        <v>0</v>
      </c>
      <c r="J98" s="98">
        <v>0</v>
      </c>
      <c r="K98" s="98">
        <f>K99+K100</f>
        <v>0</v>
      </c>
      <c r="L98" s="216">
        <v>36925</v>
      </c>
      <c r="M98" s="216">
        <v>36925</v>
      </c>
      <c r="N98" s="65"/>
    </row>
    <row r="99" spans="1:14" s="5" customFormat="1" ht="12.75">
      <c r="A99" s="63">
        <v>3211</v>
      </c>
      <c r="B99" s="64" t="s">
        <v>41</v>
      </c>
      <c r="C99" s="99">
        <v>2400</v>
      </c>
      <c r="D99" s="99">
        <v>2400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216">
        <v>0</v>
      </c>
      <c r="M99" s="216">
        <v>0</v>
      </c>
      <c r="N99" s="68" t="e">
        <f>N102</f>
        <v>#REF!</v>
      </c>
    </row>
    <row r="100" spans="1:14" s="5" customFormat="1" ht="12.75" customHeight="1">
      <c r="A100" s="63">
        <v>3212</v>
      </c>
      <c r="B100" s="64" t="s">
        <v>42</v>
      </c>
      <c r="C100" s="99">
        <v>34525</v>
      </c>
      <c r="D100" s="99">
        <v>34525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222">
        <v>0</v>
      </c>
      <c r="M100" s="222">
        <v>0</v>
      </c>
      <c r="N100" s="69" t="e">
        <f>N102</f>
        <v>#REF!</v>
      </c>
    </row>
    <row r="101" spans="1:14" s="5" customFormat="1" ht="24.75" customHeight="1">
      <c r="A101" s="291" t="s">
        <v>118</v>
      </c>
      <c r="B101" s="291"/>
      <c r="C101" s="183">
        <v>0</v>
      </c>
      <c r="D101" s="183">
        <v>0</v>
      </c>
      <c r="E101" s="183">
        <v>0</v>
      </c>
      <c r="F101" s="183">
        <v>0</v>
      </c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217">
        <v>0</v>
      </c>
      <c r="M101" s="217">
        <v>0</v>
      </c>
      <c r="N101" s="69"/>
    </row>
    <row r="102" spans="1:14" s="5" customFormat="1" ht="12.75">
      <c r="A102" s="55">
        <v>3</v>
      </c>
      <c r="B102" s="70" t="s">
        <v>17</v>
      </c>
      <c r="C102" s="102">
        <v>0</v>
      </c>
      <c r="D102" s="170">
        <v>0</v>
      </c>
      <c r="E102" s="173">
        <v>0</v>
      </c>
      <c r="F102" s="197">
        <v>0</v>
      </c>
      <c r="G102" s="102">
        <v>0</v>
      </c>
      <c r="H102" s="102">
        <v>0</v>
      </c>
      <c r="I102" s="170">
        <v>0</v>
      </c>
      <c r="J102" s="170">
        <v>0</v>
      </c>
      <c r="K102" s="201">
        <v>0</v>
      </c>
      <c r="L102" s="215">
        <v>0</v>
      </c>
      <c r="M102" s="215">
        <v>0</v>
      </c>
      <c r="N102" s="71" t="e">
        <f>#REF!+N170</f>
        <v>#REF!</v>
      </c>
    </row>
    <row r="103" spans="1:14" s="5" customFormat="1" ht="25.5" customHeight="1">
      <c r="A103" s="55">
        <v>37</v>
      </c>
      <c r="B103" s="58" t="s">
        <v>146</v>
      </c>
      <c r="C103" s="97">
        <v>0</v>
      </c>
      <c r="D103" s="97">
        <v>0</v>
      </c>
      <c r="E103" s="194">
        <v>0</v>
      </c>
      <c r="F103" s="198">
        <v>0</v>
      </c>
      <c r="G103" s="97">
        <v>0</v>
      </c>
      <c r="H103" s="97">
        <v>0</v>
      </c>
      <c r="I103" s="200">
        <v>0</v>
      </c>
      <c r="J103" s="200">
        <v>0</v>
      </c>
      <c r="K103" s="202">
        <v>0</v>
      </c>
      <c r="L103" s="144">
        <v>0</v>
      </c>
      <c r="M103" s="144">
        <v>0</v>
      </c>
      <c r="N103" s="71"/>
    </row>
    <row r="104" spans="1:14" s="5" customFormat="1" ht="26.25">
      <c r="A104" s="60">
        <v>372</v>
      </c>
      <c r="B104" s="61" t="s">
        <v>119</v>
      </c>
      <c r="C104" s="98">
        <v>0</v>
      </c>
      <c r="D104" s="99">
        <v>0</v>
      </c>
      <c r="E104" s="105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222">
        <v>0</v>
      </c>
      <c r="M104" s="222">
        <v>0</v>
      </c>
      <c r="N104" s="71"/>
    </row>
    <row r="105" spans="1:14" s="5" customFormat="1" ht="26.25">
      <c r="A105" s="63">
        <v>3722</v>
      </c>
      <c r="B105" s="64" t="s">
        <v>147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222">
        <v>0</v>
      </c>
      <c r="M105" s="222">
        <v>0</v>
      </c>
      <c r="N105" s="71"/>
    </row>
    <row r="106" spans="1:14" s="5" customFormat="1" ht="12.75">
      <c r="A106" s="63"/>
      <c r="B106" s="64"/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222">
        <v>0</v>
      </c>
      <c r="M106" s="222">
        <v>0</v>
      </c>
      <c r="N106" s="71"/>
    </row>
    <row r="107" spans="1:14" s="5" customFormat="1" ht="12.75">
      <c r="A107" s="208" t="s">
        <v>159</v>
      </c>
      <c r="B107" s="208"/>
      <c r="C107" s="209">
        <v>125000</v>
      </c>
      <c r="D107" s="209">
        <v>125000</v>
      </c>
      <c r="E107" s="209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8">
        <v>125000</v>
      </c>
      <c r="M107" s="218">
        <v>125000</v>
      </c>
      <c r="N107" s="71"/>
    </row>
    <row r="108" spans="1:14" s="5" customFormat="1" ht="15.75" customHeight="1">
      <c r="A108" s="291" t="s">
        <v>161</v>
      </c>
      <c r="B108" s="291" t="s">
        <v>160</v>
      </c>
      <c r="C108" s="183">
        <v>75000</v>
      </c>
      <c r="D108" s="183">
        <v>75000</v>
      </c>
      <c r="E108" s="183">
        <v>0</v>
      </c>
      <c r="F108" s="183">
        <v>0</v>
      </c>
      <c r="G108" s="183">
        <v>0</v>
      </c>
      <c r="H108" s="183">
        <v>0</v>
      </c>
      <c r="I108" s="183">
        <v>0</v>
      </c>
      <c r="J108" s="183">
        <v>0</v>
      </c>
      <c r="K108" s="183">
        <v>0</v>
      </c>
      <c r="L108" s="217">
        <v>75000</v>
      </c>
      <c r="M108" s="217">
        <v>75000</v>
      </c>
      <c r="N108" s="71"/>
    </row>
    <row r="109" spans="1:14" s="5" customFormat="1" ht="26.25">
      <c r="A109" s="55">
        <v>4</v>
      </c>
      <c r="B109" s="70" t="s">
        <v>30</v>
      </c>
      <c r="C109" s="102">
        <v>75000</v>
      </c>
      <c r="D109" s="102">
        <v>75000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215">
        <v>75000</v>
      </c>
      <c r="M109" s="215">
        <v>75000</v>
      </c>
      <c r="N109" s="71"/>
    </row>
    <row r="110" spans="1:14" s="5" customFormat="1" ht="26.25">
      <c r="A110" s="57">
        <v>42</v>
      </c>
      <c r="B110" s="58" t="s">
        <v>31</v>
      </c>
      <c r="C110" s="97">
        <v>75000</v>
      </c>
      <c r="D110" s="97">
        <v>75000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144">
        <v>75000</v>
      </c>
      <c r="M110" s="144">
        <v>75000</v>
      </c>
      <c r="N110" s="71"/>
    </row>
    <row r="111" spans="1:14" s="5" customFormat="1" ht="12.75">
      <c r="A111" s="60">
        <v>422</v>
      </c>
      <c r="B111" s="61" t="s">
        <v>29</v>
      </c>
      <c r="C111" s="98">
        <v>75000</v>
      </c>
      <c r="D111" s="98">
        <f>D112+D116+D117</f>
        <v>75000</v>
      </c>
      <c r="E111" s="98">
        <v>0</v>
      </c>
      <c r="F111" s="175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216">
        <v>75000</v>
      </c>
      <c r="M111" s="216">
        <v>75000</v>
      </c>
      <c r="N111" s="71"/>
    </row>
    <row r="112" spans="1:14" s="5" customFormat="1" ht="12.75">
      <c r="A112" s="63">
        <v>4221</v>
      </c>
      <c r="B112" s="64" t="s">
        <v>62</v>
      </c>
      <c r="C112" s="99">
        <v>50000</v>
      </c>
      <c r="D112" s="99">
        <v>50000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222">
        <v>0</v>
      </c>
      <c r="M112" s="222">
        <v>0</v>
      </c>
      <c r="N112" s="71"/>
    </row>
    <row r="113" spans="1:14" s="5" customFormat="1" ht="12.75">
      <c r="A113" s="63">
        <v>4224</v>
      </c>
      <c r="B113" s="64" t="s">
        <v>122</v>
      </c>
      <c r="C113" s="99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222">
        <v>0</v>
      </c>
      <c r="M113" s="222">
        <v>0</v>
      </c>
      <c r="N113" s="71"/>
    </row>
    <row r="114" spans="1:14" s="5" customFormat="1" ht="26.25">
      <c r="A114" s="63">
        <v>4222</v>
      </c>
      <c r="B114" s="64" t="s">
        <v>120</v>
      </c>
      <c r="C114" s="99">
        <v>0</v>
      </c>
      <c r="D114" s="99"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222">
        <v>0</v>
      </c>
      <c r="M114" s="222">
        <v>0</v>
      </c>
      <c r="N114" s="71"/>
    </row>
    <row r="115" spans="1:14" s="5" customFormat="1" ht="12.75">
      <c r="A115" s="63">
        <v>4225</v>
      </c>
      <c r="B115" s="64" t="s">
        <v>121</v>
      </c>
      <c r="C115" s="99">
        <v>0</v>
      </c>
      <c r="D115" s="99">
        <v>0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222">
        <v>0</v>
      </c>
      <c r="M115" s="222">
        <v>0</v>
      </c>
      <c r="N115" s="71"/>
    </row>
    <row r="116" spans="1:14" s="5" customFormat="1" ht="12.75">
      <c r="A116" s="63">
        <v>4223</v>
      </c>
      <c r="B116" s="64" t="s">
        <v>78</v>
      </c>
      <c r="C116" s="99">
        <v>0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222">
        <v>0</v>
      </c>
      <c r="M116" s="222">
        <v>0</v>
      </c>
      <c r="N116" s="71"/>
    </row>
    <row r="117" spans="1:14" s="5" customFormat="1" ht="26.25">
      <c r="A117" s="63">
        <v>4227</v>
      </c>
      <c r="B117" s="64" t="s">
        <v>63</v>
      </c>
      <c r="C117" s="99">
        <v>25000</v>
      </c>
      <c r="D117" s="99">
        <v>25000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222">
        <v>0</v>
      </c>
      <c r="M117" s="222">
        <v>0</v>
      </c>
      <c r="N117" s="71"/>
    </row>
    <row r="118" spans="1:14" s="5" customFormat="1" ht="12.75">
      <c r="A118" s="287" t="s">
        <v>162</v>
      </c>
      <c r="B118" s="288"/>
      <c r="C118" s="183">
        <v>50000</v>
      </c>
      <c r="D118" s="183">
        <f>'PLAN RASHODA I IZDATAKA'!D119</f>
        <v>50000</v>
      </c>
      <c r="E118" s="183">
        <v>0</v>
      </c>
      <c r="F118" s="183">
        <f>'PLAN RASHODA I IZDATAKA'!F119</f>
        <v>0</v>
      </c>
      <c r="G118" s="183">
        <f>'PLAN RASHODA I IZDATAKA'!G119</f>
        <v>0</v>
      </c>
      <c r="H118" s="183">
        <f>'PLAN RASHODA I IZDATAKA'!H119</f>
        <v>0</v>
      </c>
      <c r="I118" s="183">
        <f>I119</f>
        <v>0</v>
      </c>
      <c r="J118" s="183">
        <v>0</v>
      </c>
      <c r="K118" s="183">
        <f>K119</f>
        <v>0</v>
      </c>
      <c r="L118" s="217">
        <v>50000</v>
      </c>
      <c r="M118" s="217">
        <v>50000</v>
      </c>
      <c r="N118" s="71"/>
    </row>
    <row r="119" spans="1:14" s="5" customFormat="1" ht="26.25">
      <c r="A119" s="55">
        <v>4</v>
      </c>
      <c r="B119" s="70" t="s">
        <v>30</v>
      </c>
      <c r="C119" s="102">
        <v>50000</v>
      </c>
      <c r="D119" s="102">
        <f>D120</f>
        <v>50000</v>
      </c>
      <c r="E119" s="102">
        <v>0</v>
      </c>
      <c r="F119" s="102">
        <f aca="true" t="shared" si="6" ref="F119:H121">F120</f>
        <v>0</v>
      </c>
      <c r="G119" s="102">
        <f t="shared" si="6"/>
        <v>0</v>
      </c>
      <c r="H119" s="102">
        <f t="shared" si="6"/>
        <v>0</v>
      </c>
      <c r="I119" s="102">
        <f>I120</f>
        <v>0</v>
      </c>
      <c r="J119" s="102">
        <v>0</v>
      </c>
      <c r="K119" s="102">
        <f>K120</f>
        <v>0</v>
      </c>
      <c r="L119" s="215">
        <v>50000</v>
      </c>
      <c r="M119" s="215">
        <v>50000</v>
      </c>
      <c r="N119" s="71"/>
    </row>
    <row r="120" spans="1:14" s="5" customFormat="1" ht="26.25">
      <c r="A120" s="57">
        <v>45</v>
      </c>
      <c r="B120" s="58" t="s">
        <v>67</v>
      </c>
      <c r="C120" s="97">
        <v>50000</v>
      </c>
      <c r="D120" s="97">
        <f>D121</f>
        <v>50000</v>
      </c>
      <c r="E120" s="97">
        <v>0</v>
      </c>
      <c r="F120" s="97">
        <f t="shared" si="6"/>
        <v>0</v>
      </c>
      <c r="G120" s="97">
        <f t="shared" si="6"/>
        <v>0</v>
      </c>
      <c r="H120" s="97">
        <f t="shared" si="6"/>
        <v>0</v>
      </c>
      <c r="I120" s="97">
        <f>I121</f>
        <v>0</v>
      </c>
      <c r="J120" s="97">
        <v>0</v>
      </c>
      <c r="K120" s="97">
        <f>K121</f>
        <v>0</v>
      </c>
      <c r="L120" s="144">
        <v>50000</v>
      </c>
      <c r="M120" s="144">
        <v>50000</v>
      </c>
      <c r="N120" s="71"/>
    </row>
    <row r="121" spans="1:14" s="5" customFormat="1" ht="26.25">
      <c r="A121" s="60">
        <v>451</v>
      </c>
      <c r="B121" s="61" t="s">
        <v>68</v>
      </c>
      <c r="C121" s="98">
        <f>SUM(D121:M121)</f>
        <v>150000</v>
      </c>
      <c r="D121" s="98">
        <f>D122</f>
        <v>50000</v>
      </c>
      <c r="E121" s="98">
        <v>0</v>
      </c>
      <c r="F121" s="98">
        <f t="shared" si="6"/>
        <v>0</v>
      </c>
      <c r="G121" s="98">
        <f t="shared" si="6"/>
        <v>0</v>
      </c>
      <c r="H121" s="98">
        <f t="shared" si="6"/>
        <v>0</v>
      </c>
      <c r="I121" s="98">
        <f>I122</f>
        <v>0</v>
      </c>
      <c r="J121" s="98">
        <v>0</v>
      </c>
      <c r="K121" s="98">
        <f>K122</f>
        <v>0</v>
      </c>
      <c r="L121" s="216">
        <v>50000</v>
      </c>
      <c r="M121" s="216">
        <v>50000</v>
      </c>
      <c r="N121" s="71"/>
    </row>
    <row r="122" spans="1:14" s="5" customFormat="1" ht="26.25">
      <c r="A122" s="63">
        <v>4511</v>
      </c>
      <c r="B122" s="64" t="s">
        <v>68</v>
      </c>
      <c r="C122" s="99">
        <f>SUM(D122:M122)</f>
        <v>50000</v>
      </c>
      <c r="D122" s="99">
        <v>50000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222">
        <v>0</v>
      </c>
      <c r="M122" s="222">
        <v>0</v>
      </c>
      <c r="N122" s="71"/>
    </row>
    <row r="123" spans="1:14" s="5" customFormat="1" ht="12.75">
      <c r="A123" s="63"/>
      <c r="B123" s="64"/>
      <c r="C123" s="99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222">
        <v>0</v>
      </c>
      <c r="M123" s="222">
        <v>0</v>
      </c>
      <c r="N123" s="71"/>
    </row>
    <row r="124" spans="1:14" s="5" customFormat="1" ht="26.25" customHeight="1">
      <c r="A124" s="177" t="s">
        <v>164</v>
      </c>
      <c r="B124" s="177"/>
      <c r="C124" s="101">
        <v>50000</v>
      </c>
      <c r="D124" s="101">
        <f aca="true" t="shared" si="7" ref="D124:G128">D125</f>
        <v>50000</v>
      </c>
      <c r="E124" s="191">
        <f t="shared" si="7"/>
        <v>0</v>
      </c>
      <c r="F124" s="191">
        <f t="shared" si="7"/>
        <v>0</v>
      </c>
      <c r="G124" s="191">
        <f t="shared" si="7"/>
        <v>0</v>
      </c>
      <c r="H124" s="191">
        <v>0</v>
      </c>
      <c r="I124" s="191">
        <f>I125</f>
        <v>0</v>
      </c>
      <c r="J124" s="191">
        <v>0</v>
      </c>
      <c r="K124" s="191">
        <v>0</v>
      </c>
      <c r="L124" s="186">
        <v>50000</v>
      </c>
      <c r="M124" s="186">
        <v>50000</v>
      </c>
      <c r="N124" s="71"/>
    </row>
    <row r="125" spans="1:14" s="5" customFormat="1" ht="27" customHeight="1">
      <c r="A125" s="291" t="s">
        <v>163</v>
      </c>
      <c r="B125" s="291"/>
      <c r="C125" s="183">
        <v>50000</v>
      </c>
      <c r="D125" s="183">
        <f t="shared" si="7"/>
        <v>50000</v>
      </c>
      <c r="E125" s="183">
        <f t="shared" si="7"/>
        <v>0</v>
      </c>
      <c r="F125" s="183">
        <f t="shared" si="7"/>
        <v>0</v>
      </c>
      <c r="G125" s="183">
        <f t="shared" si="7"/>
        <v>0</v>
      </c>
      <c r="H125" s="183">
        <v>0</v>
      </c>
      <c r="I125" s="183">
        <f>I126</f>
        <v>0</v>
      </c>
      <c r="J125" s="183">
        <v>0</v>
      </c>
      <c r="K125" s="183">
        <v>0</v>
      </c>
      <c r="L125" s="217">
        <v>50000</v>
      </c>
      <c r="M125" s="217">
        <v>50000</v>
      </c>
      <c r="N125" s="71"/>
    </row>
    <row r="126" spans="1:14" s="5" customFormat="1" ht="12.75">
      <c r="A126" s="82">
        <v>3</v>
      </c>
      <c r="B126" s="74" t="s">
        <v>17</v>
      </c>
      <c r="C126" s="102">
        <v>50000</v>
      </c>
      <c r="D126" s="102">
        <f t="shared" si="7"/>
        <v>50000</v>
      </c>
      <c r="E126" s="102">
        <f t="shared" si="7"/>
        <v>0</v>
      </c>
      <c r="F126" s="102">
        <f t="shared" si="7"/>
        <v>0</v>
      </c>
      <c r="G126" s="102">
        <f t="shared" si="7"/>
        <v>0</v>
      </c>
      <c r="H126" s="102">
        <v>0</v>
      </c>
      <c r="I126" s="102">
        <f>I127</f>
        <v>0</v>
      </c>
      <c r="J126" s="102">
        <v>0</v>
      </c>
      <c r="K126" s="102">
        <v>0</v>
      </c>
      <c r="L126" s="215">
        <v>50000</v>
      </c>
      <c r="M126" s="215">
        <v>50000</v>
      </c>
      <c r="N126" s="71"/>
    </row>
    <row r="127" spans="1:14" s="5" customFormat="1" ht="12.75">
      <c r="A127" s="75">
        <v>32</v>
      </c>
      <c r="B127" s="76" t="s">
        <v>22</v>
      </c>
      <c r="C127" s="97">
        <v>50000</v>
      </c>
      <c r="D127" s="97">
        <f t="shared" si="7"/>
        <v>50000</v>
      </c>
      <c r="E127" s="97">
        <f t="shared" si="7"/>
        <v>0</v>
      </c>
      <c r="F127" s="97">
        <f t="shared" si="7"/>
        <v>0</v>
      </c>
      <c r="G127" s="97">
        <f t="shared" si="7"/>
        <v>0</v>
      </c>
      <c r="H127" s="97">
        <v>0</v>
      </c>
      <c r="I127" s="97">
        <f>I128</f>
        <v>0</v>
      </c>
      <c r="J127" s="97">
        <v>0</v>
      </c>
      <c r="K127" s="97">
        <v>0</v>
      </c>
      <c r="L127" s="144">
        <v>50000</v>
      </c>
      <c r="M127" s="144">
        <v>50000</v>
      </c>
      <c r="N127" s="71"/>
    </row>
    <row r="128" spans="1:14" s="5" customFormat="1" ht="12.75">
      <c r="A128" s="77">
        <v>323</v>
      </c>
      <c r="B128" s="78" t="s">
        <v>25</v>
      </c>
      <c r="C128" s="98">
        <v>50000</v>
      </c>
      <c r="D128" s="98">
        <f t="shared" si="7"/>
        <v>50000</v>
      </c>
      <c r="E128" s="98">
        <f t="shared" si="7"/>
        <v>0</v>
      </c>
      <c r="F128" s="98">
        <f t="shared" si="7"/>
        <v>0</v>
      </c>
      <c r="G128" s="98">
        <f t="shared" si="7"/>
        <v>0</v>
      </c>
      <c r="H128" s="98">
        <v>0</v>
      </c>
      <c r="I128" s="98">
        <f>I129</f>
        <v>0</v>
      </c>
      <c r="J128" s="98">
        <v>0</v>
      </c>
      <c r="K128" s="98">
        <f>K129</f>
        <v>0</v>
      </c>
      <c r="L128" s="216">
        <v>50000</v>
      </c>
      <c r="M128" s="216">
        <v>50000</v>
      </c>
      <c r="N128" s="71"/>
    </row>
    <row r="129" spans="1:14" s="5" customFormat="1" ht="12.75">
      <c r="A129" s="63">
        <v>3232</v>
      </c>
      <c r="B129" s="64" t="s">
        <v>52</v>
      </c>
      <c r="C129" s="99">
        <v>50000</v>
      </c>
      <c r="D129" s="99">
        <v>50000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222">
        <v>0</v>
      </c>
      <c r="M129" s="222">
        <v>0</v>
      </c>
      <c r="N129" s="71"/>
    </row>
    <row r="130" spans="1:14" s="5" customFormat="1" ht="12.75">
      <c r="A130" s="63"/>
      <c r="B130" s="64"/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222">
        <v>0</v>
      </c>
      <c r="M130" s="222">
        <v>0</v>
      </c>
      <c r="N130" s="71"/>
    </row>
    <row r="131" spans="1:14" s="5" customFormat="1" ht="27" customHeight="1">
      <c r="A131" s="281" t="s">
        <v>148</v>
      </c>
      <c r="B131" s="282"/>
      <c r="C131" s="100">
        <v>12153854</v>
      </c>
      <c r="D131" s="203">
        <v>0</v>
      </c>
      <c r="E131" s="185">
        <v>310574</v>
      </c>
      <c r="F131" s="203">
        <v>712210</v>
      </c>
      <c r="G131" s="199">
        <v>10398460</v>
      </c>
      <c r="H131" s="100">
        <v>606600</v>
      </c>
      <c r="I131" s="100">
        <v>15912</v>
      </c>
      <c r="J131" s="100">
        <v>50000</v>
      </c>
      <c r="K131" s="100">
        <v>60098</v>
      </c>
      <c r="L131" s="185">
        <v>12153854</v>
      </c>
      <c r="M131" s="185">
        <v>12153854</v>
      </c>
      <c r="N131" s="71"/>
    </row>
    <row r="132" spans="1:14" s="5" customFormat="1" ht="26.25" customHeight="1">
      <c r="A132" s="283" t="s">
        <v>149</v>
      </c>
      <c r="B132" s="284"/>
      <c r="C132" s="101">
        <v>12153854</v>
      </c>
      <c r="D132" s="204">
        <v>0</v>
      </c>
      <c r="E132" s="186">
        <v>310574</v>
      </c>
      <c r="F132" s="204">
        <v>712210</v>
      </c>
      <c r="G132" s="186">
        <v>10398460</v>
      </c>
      <c r="H132" s="101">
        <v>606600</v>
      </c>
      <c r="I132" s="101">
        <v>15912</v>
      </c>
      <c r="J132" s="101">
        <v>50000</v>
      </c>
      <c r="K132" s="101">
        <v>60098</v>
      </c>
      <c r="L132" s="186">
        <v>12153854</v>
      </c>
      <c r="M132" s="186">
        <v>12153854</v>
      </c>
      <c r="N132" s="71"/>
    </row>
    <row r="133" spans="1:14" s="5" customFormat="1" ht="12.75">
      <c r="A133" s="298" t="s">
        <v>72</v>
      </c>
      <c r="B133" s="298"/>
      <c r="C133" s="178">
        <v>844486</v>
      </c>
      <c r="D133" s="178">
        <v>0</v>
      </c>
      <c r="E133" s="179">
        <v>209368</v>
      </c>
      <c r="F133" s="207">
        <v>195636</v>
      </c>
      <c r="G133" s="178">
        <v>331000</v>
      </c>
      <c r="H133" s="178">
        <v>90000</v>
      </c>
      <c r="I133" s="178">
        <v>0</v>
      </c>
      <c r="J133" s="178">
        <v>0</v>
      </c>
      <c r="K133" s="178">
        <v>18482</v>
      </c>
      <c r="L133" s="179">
        <v>844486</v>
      </c>
      <c r="M133" s="179">
        <v>844486</v>
      </c>
      <c r="N133" s="71"/>
    </row>
    <row r="134" spans="1:14" s="5" customFormat="1" ht="12.75">
      <c r="A134" s="55">
        <v>3</v>
      </c>
      <c r="B134" s="56" t="s">
        <v>17</v>
      </c>
      <c r="C134" s="96">
        <v>844486</v>
      </c>
      <c r="D134" s="96">
        <v>0</v>
      </c>
      <c r="E134" s="143">
        <v>209368</v>
      </c>
      <c r="F134" s="206">
        <v>195636</v>
      </c>
      <c r="G134" s="96">
        <v>331000</v>
      </c>
      <c r="H134" s="96">
        <v>90000</v>
      </c>
      <c r="I134" s="96">
        <v>0</v>
      </c>
      <c r="J134" s="96">
        <v>0</v>
      </c>
      <c r="K134" s="96">
        <v>18482</v>
      </c>
      <c r="L134" s="143">
        <v>844486</v>
      </c>
      <c r="M134" s="143">
        <v>844486</v>
      </c>
      <c r="N134" s="71"/>
    </row>
    <row r="135" spans="1:14" s="5" customFormat="1" ht="12.75">
      <c r="A135" s="57">
        <v>32</v>
      </c>
      <c r="B135" s="58" t="s">
        <v>22</v>
      </c>
      <c r="C135" s="97">
        <v>844486</v>
      </c>
      <c r="D135" s="97">
        <v>0</v>
      </c>
      <c r="E135" s="144">
        <v>209368</v>
      </c>
      <c r="F135" s="205">
        <v>195636</v>
      </c>
      <c r="G135" s="97">
        <v>331000</v>
      </c>
      <c r="H135" s="97">
        <v>90000</v>
      </c>
      <c r="I135" s="97">
        <v>0</v>
      </c>
      <c r="J135" s="97">
        <v>0</v>
      </c>
      <c r="K135" s="97">
        <v>18482</v>
      </c>
      <c r="L135" s="144">
        <v>844486</v>
      </c>
      <c r="M135" s="144">
        <v>844486</v>
      </c>
      <c r="N135" s="71"/>
    </row>
    <row r="136" spans="1:14" s="5" customFormat="1" ht="12.75">
      <c r="A136" s="60">
        <v>321</v>
      </c>
      <c r="B136" s="61" t="s">
        <v>23</v>
      </c>
      <c r="C136" s="98">
        <v>30811</v>
      </c>
      <c r="D136" s="98">
        <v>0</v>
      </c>
      <c r="E136" s="98">
        <v>30811</v>
      </c>
      <c r="F136" s="124">
        <v>0</v>
      </c>
      <c r="G136" s="124">
        <f>G137+G138+G139</f>
        <v>0</v>
      </c>
      <c r="H136" s="124">
        <v>0</v>
      </c>
      <c r="I136" s="124">
        <v>0</v>
      </c>
      <c r="J136" s="124">
        <v>0</v>
      </c>
      <c r="K136" s="124">
        <v>0</v>
      </c>
      <c r="L136" s="223">
        <v>30811</v>
      </c>
      <c r="M136" s="223">
        <v>30811</v>
      </c>
      <c r="N136" s="71"/>
    </row>
    <row r="137" spans="1:14" s="5" customFormat="1" ht="12.75">
      <c r="A137" s="63">
        <v>3211</v>
      </c>
      <c r="B137" s="64" t="s">
        <v>41</v>
      </c>
      <c r="C137" s="99">
        <v>13308</v>
      </c>
      <c r="D137" s="99">
        <v>0</v>
      </c>
      <c r="E137" s="99">
        <v>13308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222">
        <v>0</v>
      </c>
      <c r="M137" s="222">
        <v>0</v>
      </c>
      <c r="N137" s="71"/>
    </row>
    <row r="138" spans="1:14" s="5" customFormat="1" ht="12.75">
      <c r="A138" s="63">
        <v>3213</v>
      </c>
      <c r="B138" s="64" t="s">
        <v>43</v>
      </c>
      <c r="C138" s="99">
        <v>11503</v>
      </c>
      <c r="D138" s="99">
        <v>0</v>
      </c>
      <c r="E138" s="99">
        <v>11503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222">
        <v>0</v>
      </c>
      <c r="M138" s="222">
        <v>0</v>
      </c>
      <c r="N138" s="71"/>
    </row>
    <row r="139" spans="1:14" s="5" customFormat="1" ht="12.75">
      <c r="A139" s="63">
        <v>3214</v>
      </c>
      <c r="B139" s="64" t="s">
        <v>44</v>
      </c>
      <c r="C139" s="99">
        <v>6000</v>
      </c>
      <c r="D139" s="99">
        <v>0</v>
      </c>
      <c r="E139" s="99">
        <v>6000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222">
        <v>0</v>
      </c>
      <c r="M139" s="222">
        <v>0</v>
      </c>
      <c r="N139" s="71"/>
    </row>
    <row r="140" spans="1:14" s="5" customFormat="1" ht="12.75">
      <c r="A140" s="60">
        <v>322</v>
      </c>
      <c r="B140" s="61" t="s">
        <v>24</v>
      </c>
      <c r="C140" s="98">
        <v>123122</v>
      </c>
      <c r="D140" s="98">
        <v>0</v>
      </c>
      <c r="E140" s="98">
        <v>58940</v>
      </c>
      <c r="F140" s="98">
        <v>0</v>
      </c>
      <c r="G140" s="98">
        <v>61000</v>
      </c>
      <c r="H140" s="98">
        <v>0</v>
      </c>
      <c r="I140" s="98">
        <v>0</v>
      </c>
      <c r="J140" s="98">
        <v>0</v>
      </c>
      <c r="K140" s="98">
        <v>3182</v>
      </c>
      <c r="L140" s="216">
        <v>123122</v>
      </c>
      <c r="M140" s="216">
        <v>123122</v>
      </c>
      <c r="N140" s="71"/>
    </row>
    <row r="141" spans="1:14" s="5" customFormat="1" ht="12.75">
      <c r="A141" s="63">
        <v>3221</v>
      </c>
      <c r="B141" s="64" t="s">
        <v>45</v>
      </c>
      <c r="C141" s="99">
        <v>27730</v>
      </c>
      <c r="D141" s="99">
        <v>0</v>
      </c>
      <c r="E141" s="105">
        <v>7730</v>
      </c>
      <c r="F141" s="99">
        <v>0</v>
      </c>
      <c r="G141" s="99">
        <v>20000</v>
      </c>
      <c r="H141" s="99">
        <v>0</v>
      </c>
      <c r="I141" s="99">
        <v>0</v>
      </c>
      <c r="J141" s="99">
        <v>0</v>
      </c>
      <c r="K141" s="99">
        <v>0</v>
      </c>
      <c r="L141" s="222">
        <v>0</v>
      </c>
      <c r="M141" s="222">
        <v>0</v>
      </c>
      <c r="N141" s="71"/>
    </row>
    <row r="142" spans="1:14" s="5" customFormat="1" ht="12.75">
      <c r="A142" s="63">
        <v>3223</v>
      </c>
      <c r="B142" s="64" t="s">
        <v>47</v>
      </c>
      <c r="C142" s="99">
        <v>31920</v>
      </c>
      <c r="D142" s="99">
        <v>0</v>
      </c>
      <c r="E142" s="99">
        <v>31920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222">
        <v>0</v>
      </c>
      <c r="M142" s="222">
        <v>0</v>
      </c>
      <c r="N142" s="71"/>
    </row>
    <row r="143" spans="1:14" s="5" customFormat="1" ht="12.75">
      <c r="A143" s="63">
        <v>3224</v>
      </c>
      <c r="B143" s="64" t="s">
        <v>123</v>
      </c>
      <c r="C143" s="99">
        <v>12500</v>
      </c>
      <c r="D143" s="99">
        <v>0</v>
      </c>
      <c r="E143" s="99">
        <v>12500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222">
        <v>0</v>
      </c>
      <c r="M143" s="222">
        <v>0</v>
      </c>
      <c r="N143" s="71"/>
    </row>
    <row r="144" spans="1:14" s="5" customFormat="1" ht="12.75">
      <c r="A144" s="63">
        <v>3225</v>
      </c>
      <c r="B144" s="64" t="s">
        <v>49</v>
      </c>
      <c r="C144" s="99">
        <v>49790</v>
      </c>
      <c r="D144" s="99">
        <v>0</v>
      </c>
      <c r="E144" s="99">
        <v>5608</v>
      </c>
      <c r="F144" s="99">
        <v>0</v>
      </c>
      <c r="G144" s="99">
        <v>41000</v>
      </c>
      <c r="H144" s="99">
        <v>0</v>
      </c>
      <c r="I144" s="99">
        <v>0</v>
      </c>
      <c r="J144" s="99">
        <v>0</v>
      </c>
      <c r="K144" s="99">
        <v>3182</v>
      </c>
      <c r="L144" s="222">
        <v>0</v>
      </c>
      <c r="M144" s="222">
        <v>0</v>
      </c>
      <c r="N144" s="71"/>
    </row>
    <row r="145" spans="1:14" s="5" customFormat="1" ht="15" customHeight="1">
      <c r="A145" s="63">
        <v>3227</v>
      </c>
      <c r="B145" s="64" t="s">
        <v>50</v>
      </c>
      <c r="C145" s="99">
        <v>1182</v>
      </c>
      <c r="D145" s="99">
        <v>0</v>
      </c>
      <c r="E145" s="99">
        <v>1182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222">
        <v>0</v>
      </c>
      <c r="M145" s="222">
        <v>0</v>
      </c>
      <c r="N145" s="71"/>
    </row>
    <row r="146" spans="1:14" s="5" customFormat="1" ht="12.75">
      <c r="A146" s="60">
        <v>323</v>
      </c>
      <c r="B146" s="61" t="s">
        <v>25</v>
      </c>
      <c r="C146" s="98">
        <v>104106</v>
      </c>
      <c r="D146" s="98">
        <v>0</v>
      </c>
      <c r="E146" s="98">
        <v>93198</v>
      </c>
      <c r="F146" s="98">
        <v>10908</v>
      </c>
      <c r="G146" s="124">
        <v>0</v>
      </c>
      <c r="H146" s="98">
        <v>0</v>
      </c>
      <c r="I146" s="98">
        <v>0</v>
      </c>
      <c r="J146" s="98">
        <v>0</v>
      </c>
      <c r="K146" s="98">
        <v>0</v>
      </c>
      <c r="L146" s="216">
        <v>104106</v>
      </c>
      <c r="M146" s="216">
        <v>104106</v>
      </c>
      <c r="N146" s="71"/>
    </row>
    <row r="147" spans="1:14" s="5" customFormat="1" ht="12.75">
      <c r="A147" s="63">
        <v>3231</v>
      </c>
      <c r="B147" s="64" t="s">
        <v>51</v>
      </c>
      <c r="C147" s="99">
        <v>20950</v>
      </c>
      <c r="D147" s="99">
        <v>0</v>
      </c>
      <c r="E147" s="99">
        <v>20950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222">
        <v>0</v>
      </c>
      <c r="M147" s="222">
        <v>0</v>
      </c>
      <c r="N147" s="71"/>
    </row>
    <row r="148" spans="1:14" s="5" customFormat="1" ht="12.75">
      <c r="A148" s="63">
        <v>3232</v>
      </c>
      <c r="B148" s="64" t="s">
        <v>124</v>
      </c>
      <c r="C148" s="99">
        <v>26000</v>
      </c>
      <c r="D148" s="99">
        <v>0</v>
      </c>
      <c r="E148" s="99">
        <v>26000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222">
        <v>0</v>
      </c>
      <c r="M148" s="222">
        <v>0</v>
      </c>
      <c r="N148" s="71"/>
    </row>
    <row r="149" spans="1:14" s="5" customFormat="1" ht="12.75">
      <c r="A149" s="63">
        <v>3233</v>
      </c>
      <c r="B149" s="64" t="s">
        <v>69</v>
      </c>
      <c r="C149" s="99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222">
        <v>0</v>
      </c>
      <c r="M149" s="222">
        <v>0</v>
      </c>
      <c r="N149" s="71"/>
    </row>
    <row r="150" spans="1:14" s="5" customFormat="1" ht="12.75">
      <c r="A150" s="63">
        <v>3234</v>
      </c>
      <c r="B150" s="64" t="s">
        <v>53</v>
      </c>
      <c r="C150" s="99">
        <v>14400</v>
      </c>
      <c r="D150" s="99">
        <v>0</v>
      </c>
      <c r="E150" s="99">
        <v>14400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222">
        <v>0</v>
      </c>
      <c r="M150" s="222">
        <v>0</v>
      </c>
      <c r="N150" s="71"/>
    </row>
    <row r="151" spans="1:14" s="5" customFormat="1" ht="12.75">
      <c r="A151" s="63">
        <v>3235</v>
      </c>
      <c r="B151" s="64" t="s">
        <v>70</v>
      </c>
      <c r="C151" s="99">
        <v>7000</v>
      </c>
      <c r="D151" s="99">
        <v>0</v>
      </c>
      <c r="E151" s="99">
        <v>7000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222">
        <v>0</v>
      </c>
      <c r="M151" s="222">
        <v>0</v>
      </c>
      <c r="N151" s="71"/>
    </row>
    <row r="152" spans="1:14" s="5" customFormat="1" ht="12.75">
      <c r="A152" s="63">
        <v>3236</v>
      </c>
      <c r="B152" s="64" t="s">
        <v>54</v>
      </c>
      <c r="C152" s="99">
        <v>1000</v>
      </c>
      <c r="D152" s="99">
        <v>0</v>
      </c>
      <c r="E152" s="99">
        <v>1000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222">
        <v>0</v>
      </c>
      <c r="M152" s="222">
        <v>0</v>
      </c>
      <c r="N152" s="71"/>
    </row>
    <row r="153" spans="1:14" s="5" customFormat="1" ht="12.75">
      <c r="A153" s="63">
        <v>3237</v>
      </c>
      <c r="B153" s="64" t="s">
        <v>55</v>
      </c>
      <c r="C153" s="99">
        <v>12848</v>
      </c>
      <c r="D153" s="99">
        <v>0</v>
      </c>
      <c r="E153" s="99">
        <v>12848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222">
        <v>0</v>
      </c>
      <c r="M153" s="222">
        <v>0</v>
      </c>
      <c r="N153" s="71"/>
    </row>
    <row r="154" spans="1:14" s="5" customFormat="1" ht="12.75">
      <c r="A154" s="63">
        <v>3238</v>
      </c>
      <c r="B154" s="64" t="s">
        <v>56</v>
      </c>
      <c r="C154" s="99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222">
        <v>0</v>
      </c>
      <c r="M154" s="222">
        <v>0</v>
      </c>
      <c r="N154" s="71"/>
    </row>
    <row r="155" spans="1:14" s="5" customFormat="1" ht="12.75">
      <c r="A155" s="63">
        <v>3239</v>
      </c>
      <c r="B155" s="64" t="s">
        <v>57</v>
      </c>
      <c r="C155" s="99">
        <v>21908</v>
      </c>
      <c r="D155" s="99">
        <v>0</v>
      </c>
      <c r="E155" s="99">
        <v>11000</v>
      </c>
      <c r="F155" s="99">
        <v>10908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222">
        <v>0</v>
      </c>
      <c r="M155" s="222">
        <v>0</v>
      </c>
      <c r="N155" s="71"/>
    </row>
    <row r="156" spans="1:14" s="5" customFormat="1" ht="26.25">
      <c r="A156" s="60">
        <v>329</v>
      </c>
      <c r="B156" s="61" t="s">
        <v>26</v>
      </c>
      <c r="C156" s="98">
        <v>586447</v>
      </c>
      <c r="D156" s="98">
        <v>0</v>
      </c>
      <c r="E156" s="98">
        <v>26419</v>
      </c>
      <c r="F156" s="175">
        <v>184728</v>
      </c>
      <c r="G156" s="98">
        <v>270000</v>
      </c>
      <c r="H156" s="98">
        <v>90000</v>
      </c>
      <c r="I156" s="99">
        <v>0</v>
      </c>
      <c r="J156" s="99">
        <v>0</v>
      </c>
      <c r="K156" s="98">
        <v>15300</v>
      </c>
      <c r="L156" s="216">
        <v>586447</v>
      </c>
      <c r="M156" s="216">
        <v>586447</v>
      </c>
      <c r="N156" s="71"/>
    </row>
    <row r="157" spans="1:14" s="5" customFormat="1" ht="12.75">
      <c r="A157" s="63">
        <v>3292</v>
      </c>
      <c r="B157" s="64" t="s">
        <v>173</v>
      </c>
      <c r="C157" s="99">
        <v>15000</v>
      </c>
      <c r="D157" s="99"/>
      <c r="E157" s="99">
        <v>0</v>
      </c>
      <c r="F157" s="99">
        <v>15000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222"/>
      <c r="M157" s="222"/>
      <c r="N157" s="71"/>
    </row>
    <row r="158" spans="1:14" s="5" customFormat="1" ht="12.75">
      <c r="A158" s="63">
        <v>3293</v>
      </c>
      <c r="B158" s="64" t="s">
        <v>58</v>
      </c>
      <c r="C158" s="99">
        <v>10200</v>
      </c>
      <c r="D158" s="99">
        <v>0</v>
      </c>
      <c r="E158" s="99">
        <v>10200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222">
        <v>0</v>
      </c>
      <c r="M158" s="222">
        <v>0</v>
      </c>
      <c r="N158" s="71"/>
    </row>
    <row r="159" spans="1:14" s="5" customFormat="1" ht="12.75">
      <c r="A159" s="63">
        <v>3294</v>
      </c>
      <c r="B159" s="64" t="s">
        <v>59</v>
      </c>
      <c r="C159" s="99">
        <v>1020</v>
      </c>
      <c r="D159" s="99">
        <v>0</v>
      </c>
      <c r="E159" s="99">
        <v>1020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222">
        <v>0</v>
      </c>
      <c r="M159" s="222">
        <v>0</v>
      </c>
      <c r="N159" s="71"/>
    </row>
    <row r="160" spans="1:14" s="5" customFormat="1" ht="12.75">
      <c r="A160" s="63">
        <v>3295</v>
      </c>
      <c r="B160" s="64" t="s">
        <v>60</v>
      </c>
      <c r="C160" s="99">
        <v>3000</v>
      </c>
      <c r="D160" s="99">
        <v>0</v>
      </c>
      <c r="E160" s="99">
        <v>3000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222">
        <v>0</v>
      </c>
      <c r="M160" s="222">
        <v>0</v>
      </c>
      <c r="N160" s="71"/>
    </row>
    <row r="161" spans="1:14" s="5" customFormat="1" ht="26.25">
      <c r="A161" s="63">
        <v>3299</v>
      </c>
      <c r="B161" s="64" t="s">
        <v>26</v>
      </c>
      <c r="C161" s="99">
        <v>557227</v>
      </c>
      <c r="D161" s="99">
        <v>0</v>
      </c>
      <c r="E161" s="99">
        <v>12199</v>
      </c>
      <c r="F161" s="211">
        <v>169728</v>
      </c>
      <c r="G161" s="99">
        <v>270000</v>
      </c>
      <c r="H161" s="99">
        <v>90000</v>
      </c>
      <c r="I161" s="99">
        <v>0</v>
      </c>
      <c r="J161" s="99">
        <v>0</v>
      </c>
      <c r="K161" s="99">
        <v>15300</v>
      </c>
      <c r="L161" s="222">
        <v>0</v>
      </c>
      <c r="M161" s="222">
        <v>0</v>
      </c>
      <c r="N161" s="71"/>
    </row>
    <row r="162" spans="1:14" s="5" customFormat="1" ht="12.75">
      <c r="A162" s="63"/>
      <c r="B162" s="64"/>
      <c r="C162" s="99">
        <v>0</v>
      </c>
      <c r="D162" s="99">
        <v>0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222">
        <v>0</v>
      </c>
      <c r="M162" s="222">
        <v>0</v>
      </c>
      <c r="N162" s="71"/>
    </row>
    <row r="163" spans="1:14" ht="12.75">
      <c r="A163" s="180" t="s">
        <v>125</v>
      </c>
      <c r="B163" s="184" t="s">
        <v>126</v>
      </c>
      <c r="C163" s="183">
        <v>9617090</v>
      </c>
      <c r="D163" s="183">
        <v>0</v>
      </c>
      <c r="E163" s="183">
        <v>28630</v>
      </c>
      <c r="F163" s="183">
        <f>F164</f>
        <v>0</v>
      </c>
      <c r="G163" s="212">
        <v>9588460</v>
      </c>
      <c r="H163" s="183">
        <f>H164</f>
        <v>0</v>
      </c>
      <c r="I163" s="183">
        <f>I164</f>
        <v>0</v>
      </c>
      <c r="J163" s="183">
        <v>0</v>
      </c>
      <c r="K163" s="183">
        <f>K164</f>
        <v>0</v>
      </c>
      <c r="L163" s="217">
        <v>9617090</v>
      </c>
      <c r="M163" s="217">
        <v>9617090</v>
      </c>
      <c r="N163" s="72" t="e">
        <f>N164+#REF!+#REF!</f>
        <v>#REF!</v>
      </c>
    </row>
    <row r="164" spans="1:14" ht="12.75" customHeight="1">
      <c r="A164" s="55">
        <v>3</v>
      </c>
      <c r="B164" s="70" t="s">
        <v>17</v>
      </c>
      <c r="C164" s="102">
        <v>9617090</v>
      </c>
      <c r="D164" s="102">
        <f>D165+D175</f>
        <v>0</v>
      </c>
      <c r="E164" s="102">
        <v>28630</v>
      </c>
      <c r="F164" s="102">
        <f>F165+F175</f>
        <v>0</v>
      </c>
      <c r="G164" s="213">
        <v>9588460</v>
      </c>
      <c r="H164" s="102">
        <f>H165+H175</f>
        <v>0</v>
      </c>
      <c r="I164" s="102">
        <f>I165+I175</f>
        <v>0</v>
      </c>
      <c r="J164" s="102">
        <v>0</v>
      </c>
      <c r="K164" s="102">
        <f>K165+K175</f>
        <v>0</v>
      </c>
      <c r="L164" s="215">
        <v>9617090</v>
      </c>
      <c r="M164" s="215">
        <v>9617090</v>
      </c>
      <c r="N164" s="62"/>
    </row>
    <row r="165" spans="1:14" ht="12.75" customHeight="1">
      <c r="A165" s="57">
        <v>31</v>
      </c>
      <c r="B165" s="58" t="s">
        <v>18</v>
      </c>
      <c r="C165" s="97">
        <v>9172268</v>
      </c>
      <c r="D165" s="97">
        <v>0</v>
      </c>
      <c r="E165" s="97">
        <v>24008</v>
      </c>
      <c r="F165" s="97">
        <f>F166+F170+F172</f>
        <v>0</v>
      </c>
      <c r="G165" s="205">
        <v>9148260</v>
      </c>
      <c r="H165" s="97">
        <f>H166+H170+H172</f>
        <v>0</v>
      </c>
      <c r="I165" s="97">
        <f>I166+I170+I172</f>
        <v>0</v>
      </c>
      <c r="J165" s="97">
        <v>0</v>
      </c>
      <c r="K165" s="97">
        <f>K166+K170+K172</f>
        <v>0</v>
      </c>
      <c r="L165" s="144">
        <v>9172268</v>
      </c>
      <c r="M165" s="144">
        <v>9172268</v>
      </c>
      <c r="N165" s="72">
        <f>N166</f>
        <v>0</v>
      </c>
    </row>
    <row r="166" spans="1:14" ht="12.75" customHeight="1">
      <c r="A166" s="60">
        <v>311</v>
      </c>
      <c r="B166" s="61" t="s">
        <v>19</v>
      </c>
      <c r="C166" s="98">
        <v>7684830</v>
      </c>
      <c r="D166" s="98">
        <v>0</v>
      </c>
      <c r="E166" s="98">
        <v>20608</v>
      </c>
      <c r="F166" s="98">
        <f>F167+F168+F169</f>
        <v>0</v>
      </c>
      <c r="G166" s="175">
        <v>7664222</v>
      </c>
      <c r="H166" s="98">
        <f>H167+H168+H169</f>
        <v>0</v>
      </c>
      <c r="I166" s="98">
        <f>I167+I168+I169</f>
        <v>0</v>
      </c>
      <c r="J166" s="98">
        <v>0</v>
      </c>
      <c r="K166" s="98">
        <f>K167+K168+K169</f>
        <v>0</v>
      </c>
      <c r="L166" s="216">
        <v>7684830</v>
      </c>
      <c r="M166" s="216">
        <v>7684830</v>
      </c>
      <c r="N166" s="62"/>
    </row>
    <row r="167" spans="1:14" ht="12.75">
      <c r="A167" s="63">
        <v>3111</v>
      </c>
      <c r="B167" s="64" t="s">
        <v>36</v>
      </c>
      <c r="C167" s="99">
        <v>7299198</v>
      </c>
      <c r="D167" s="99">
        <v>0</v>
      </c>
      <c r="E167" s="99">
        <v>20608</v>
      </c>
      <c r="F167" s="99">
        <v>0</v>
      </c>
      <c r="G167" s="211">
        <v>7278590</v>
      </c>
      <c r="H167" s="99">
        <v>0</v>
      </c>
      <c r="I167" s="99">
        <v>0</v>
      </c>
      <c r="J167" s="99">
        <v>0</v>
      </c>
      <c r="K167" s="99">
        <v>0</v>
      </c>
      <c r="L167" s="222">
        <v>0</v>
      </c>
      <c r="M167" s="222">
        <v>0</v>
      </c>
      <c r="N167" s="72">
        <f>N168+N169</f>
        <v>0</v>
      </c>
    </row>
    <row r="168" spans="1:14" ht="15.75" customHeight="1">
      <c r="A168" s="63">
        <v>3113</v>
      </c>
      <c r="B168" s="64" t="s">
        <v>37</v>
      </c>
      <c r="C168" s="99">
        <v>182816</v>
      </c>
      <c r="D168" s="99">
        <v>0</v>
      </c>
      <c r="E168" s="99">
        <v>0</v>
      </c>
      <c r="F168" s="99">
        <v>0</v>
      </c>
      <c r="G168" s="99">
        <v>182816</v>
      </c>
      <c r="H168" s="99">
        <v>0</v>
      </c>
      <c r="I168" s="99">
        <v>0</v>
      </c>
      <c r="J168" s="99">
        <v>0</v>
      </c>
      <c r="K168" s="99">
        <v>0</v>
      </c>
      <c r="L168" s="222">
        <v>0</v>
      </c>
      <c r="M168" s="222">
        <v>0</v>
      </c>
      <c r="N168" s="62"/>
    </row>
    <row r="169" spans="1:14" ht="15" customHeight="1">
      <c r="A169" s="63">
        <v>3114</v>
      </c>
      <c r="B169" s="64" t="s">
        <v>38</v>
      </c>
      <c r="C169" s="99">
        <v>202816</v>
      </c>
      <c r="D169" s="99">
        <f>D164</f>
        <v>0</v>
      </c>
      <c r="E169" s="99">
        <v>0</v>
      </c>
      <c r="F169" s="99">
        <v>0</v>
      </c>
      <c r="G169" s="99">
        <v>202816</v>
      </c>
      <c r="H169" s="99">
        <v>0</v>
      </c>
      <c r="I169" s="99">
        <v>0</v>
      </c>
      <c r="J169" s="99">
        <v>0</v>
      </c>
      <c r="K169" s="99">
        <v>0</v>
      </c>
      <c r="L169" s="222">
        <v>0</v>
      </c>
      <c r="M169" s="222">
        <v>0</v>
      </c>
      <c r="N169" s="62"/>
    </row>
    <row r="170" spans="1:14" ht="12.75">
      <c r="A170" s="60">
        <v>312</v>
      </c>
      <c r="B170" s="61" t="s">
        <v>20</v>
      </c>
      <c r="C170" s="98">
        <v>219438</v>
      </c>
      <c r="D170" s="98">
        <v>0</v>
      </c>
      <c r="E170" s="98">
        <v>0</v>
      </c>
      <c r="F170" s="98">
        <f>F171</f>
        <v>0</v>
      </c>
      <c r="G170" s="98">
        <v>219438</v>
      </c>
      <c r="H170" s="98">
        <f>H171</f>
        <v>0</v>
      </c>
      <c r="I170" s="98">
        <v>0</v>
      </c>
      <c r="J170" s="98">
        <v>0</v>
      </c>
      <c r="K170" s="98">
        <f>K171</f>
        <v>0</v>
      </c>
      <c r="L170" s="216">
        <v>219438</v>
      </c>
      <c r="M170" s="216">
        <v>219438</v>
      </c>
      <c r="N170" s="59">
        <f>N171+N173</f>
        <v>0</v>
      </c>
    </row>
    <row r="171" spans="1:14" ht="12.75">
      <c r="A171" s="63">
        <v>3121</v>
      </c>
      <c r="B171" s="64" t="s">
        <v>20</v>
      </c>
      <c r="C171" s="99">
        <v>219438</v>
      </c>
      <c r="D171" s="99">
        <v>0</v>
      </c>
      <c r="E171" s="99">
        <v>0</v>
      </c>
      <c r="F171" s="99">
        <v>0</v>
      </c>
      <c r="G171" s="99">
        <v>219438</v>
      </c>
      <c r="H171" s="99">
        <v>0</v>
      </c>
      <c r="I171" s="99">
        <v>0</v>
      </c>
      <c r="J171" s="99">
        <v>0</v>
      </c>
      <c r="K171" s="99">
        <v>0</v>
      </c>
      <c r="L171" s="222">
        <v>0</v>
      </c>
      <c r="M171" s="222">
        <v>0</v>
      </c>
      <c r="N171" s="72">
        <f>N172</f>
        <v>0</v>
      </c>
    </row>
    <row r="172" spans="1:14" ht="12.75" customHeight="1">
      <c r="A172" s="60">
        <v>313</v>
      </c>
      <c r="B172" s="61" t="s">
        <v>21</v>
      </c>
      <c r="C172" s="98">
        <v>1268000</v>
      </c>
      <c r="D172" s="98">
        <f>D173+D174</f>
        <v>0</v>
      </c>
      <c r="E172" s="98">
        <v>3400</v>
      </c>
      <c r="F172" s="98">
        <f>F173+F174</f>
        <v>0</v>
      </c>
      <c r="G172" s="175">
        <v>1264600</v>
      </c>
      <c r="H172" s="98">
        <f>H173+H174</f>
        <v>0</v>
      </c>
      <c r="I172" s="98">
        <v>0</v>
      </c>
      <c r="J172" s="98">
        <v>0</v>
      </c>
      <c r="K172" s="98">
        <f>K173+K174</f>
        <v>0</v>
      </c>
      <c r="L172" s="216">
        <v>1268000</v>
      </c>
      <c r="M172" s="216">
        <v>12638000</v>
      </c>
      <c r="N172" s="62"/>
    </row>
    <row r="173" spans="1:14" ht="15" customHeight="1">
      <c r="A173" s="63">
        <v>3132</v>
      </c>
      <c r="B173" s="64" t="s">
        <v>39</v>
      </c>
      <c r="C173" s="99">
        <v>1268000</v>
      </c>
      <c r="D173" s="99">
        <v>0</v>
      </c>
      <c r="E173" s="99">
        <v>3400</v>
      </c>
      <c r="F173" s="99">
        <v>0</v>
      </c>
      <c r="G173" s="211">
        <v>1264600</v>
      </c>
      <c r="H173" s="99">
        <v>0</v>
      </c>
      <c r="I173" s="99">
        <v>0</v>
      </c>
      <c r="J173" s="99">
        <v>0</v>
      </c>
      <c r="K173" s="99">
        <v>0</v>
      </c>
      <c r="L173" s="222">
        <v>0</v>
      </c>
      <c r="M173" s="222">
        <v>0</v>
      </c>
      <c r="N173" s="72">
        <f>N174</f>
        <v>0</v>
      </c>
    </row>
    <row r="174" spans="1:14" ht="12.75" customHeight="1">
      <c r="A174" s="63">
        <v>3133</v>
      </c>
      <c r="B174" s="64" t="s">
        <v>40</v>
      </c>
      <c r="C174" s="99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222">
        <v>0</v>
      </c>
      <c r="M174" s="222">
        <v>0</v>
      </c>
      <c r="N174" s="62"/>
    </row>
    <row r="175" spans="1:14" ht="12.75">
      <c r="A175" s="57">
        <v>32</v>
      </c>
      <c r="B175" s="58" t="s">
        <v>22</v>
      </c>
      <c r="C175" s="97">
        <v>444822</v>
      </c>
      <c r="D175" s="97">
        <f>D176+D178</f>
        <v>0</v>
      </c>
      <c r="E175" s="97">
        <v>4622</v>
      </c>
      <c r="F175" s="97">
        <f>F176+F178</f>
        <v>0</v>
      </c>
      <c r="G175" s="97">
        <v>440200</v>
      </c>
      <c r="H175" s="97">
        <f>H176+H178</f>
        <v>0</v>
      </c>
      <c r="I175" s="97">
        <f>I176+I178</f>
        <v>0</v>
      </c>
      <c r="J175" s="97">
        <v>0</v>
      </c>
      <c r="K175" s="97">
        <f>K176+K178</f>
        <v>0</v>
      </c>
      <c r="L175" s="144">
        <v>444822</v>
      </c>
      <c r="M175" s="144">
        <v>444822</v>
      </c>
      <c r="N175" s="62"/>
    </row>
    <row r="176" spans="1:14" ht="12.75">
      <c r="A176" s="60">
        <v>321</v>
      </c>
      <c r="B176" s="61" t="s">
        <v>23</v>
      </c>
      <c r="C176" s="98">
        <v>408822</v>
      </c>
      <c r="D176" s="98">
        <f>D177</f>
        <v>0</v>
      </c>
      <c r="E176" s="98">
        <v>4622</v>
      </c>
      <c r="F176" s="98">
        <f>F177</f>
        <v>0</v>
      </c>
      <c r="G176" s="98">
        <v>404200</v>
      </c>
      <c r="H176" s="98">
        <f>H177</f>
        <v>0</v>
      </c>
      <c r="I176" s="98">
        <f>I177</f>
        <v>0</v>
      </c>
      <c r="J176" s="98">
        <v>0</v>
      </c>
      <c r="K176" s="98">
        <f>H177</f>
        <v>0</v>
      </c>
      <c r="L176" s="216">
        <v>408822</v>
      </c>
      <c r="M176" s="216">
        <v>408822</v>
      </c>
      <c r="N176" s="65"/>
    </row>
    <row r="177" spans="1:14" ht="18" customHeight="1">
      <c r="A177" s="63">
        <v>3212</v>
      </c>
      <c r="B177" s="64" t="s">
        <v>42</v>
      </c>
      <c r="C177" s="99">
        <v>408822</v>
      </c>
      <c r="D177" s="99">
        <v>0</v>
      </c>
      <c r="E177" s="99">
        <v>4622</v>
      </c>
      <c r="F177" s="99">
        <v>0</v>
      </c>
      <c r="G177" s="99">
        <v>404200</v>
      </c>
      <c r="H177" s="99">
        <v>0</v>
      </c>
      <c r="I177" s="99">
        <v>0</v>
      </c>
      <c r="J177" s="99">
        <v>0</v>
      </c>
      <c r="K177" s="99">
        <v>0</v>
      </c>
      <c r="L177" s="222">
        <v>0</v>
      </c>
      <c r="M177" s="222">
        <v>0</v>
      </c>
      <c r="N177" s="68">
        <f>N178</f>
        <v>0</v>
      </c>
    </row>
    <row r="178" spans="1:14" s="5" customFormat="1" ht="12.75" customHeight="1">
      <c r="A178" s="60">
        <v>329</v>
      </c>
      <c r="B178" s="61" t="s">
        <v>26</v>
      </c>
      <c r="C178" s="98">
        <v>36000</v>
      </c>
      <c r="D178" s="98">
        <v>0</v>
      </c>
      <c r="E178" s="98">
        <f>E179</f>
        <v>0</v>
      </c>
      <c r="F178" s="98">
        <f>F179</f>
        <v>0</v>
      </c>
      <c r="G178" s="98">
        <v>36000</v>
      </c>
      <c r="H178" s="98">
        <f>H179</f>
        <v>0</v>
      </c>
      <c r="I178" s="98">
        <f>I179</f>
        <v>0</v>
      </c>
      <c r="J178" s="98">
        <v>0</v>
      </c>
      <c r="K178" s="98">
        <f>K179</f>
        <v>0</v>
      </c>
      <c r="L178" s="216">
        <v>36000</v>
      </c>
      <c r="M178" s="216">
        <v>36000</v>
      </c>
      <c r="N178" s="69">
        <f>N179</f>
        <v>0</v>
      </c>
    </row>
    <row r="179" spans="1:14" s="5" customFormat="1" ht="12.75">
      <c r="A179" s="63">
        <v>3295</v>
      </c>
      <c r="B179" s="64" t="s">
        <v>60</v>
      </c>
      <c r="C179" s="99">
        <v>36000</v>
      </c>
      <c r="D179" s="99">
        <v>0</v>
      </c>
      <c r="E179" s="99">
        <v>0</v>
      </c>
      <c r="F179" s="99">
        <v>0</v>
      </c>
      <c r="G179" s="99">
        <v>36000</v>
      </c>
      <c r="H179" s="99">
        <v>0</v>
      </c>
      <c r="I179" s="99">
        <v>0</v>
      </c>
      <c r="J179" s="99">
        <v>0</v>
      </c>
      <c r="K179" s="99">
        <v>0</v>
      </c>
      <c r="L179" s="222">
        <v>0</v>
      </c>
      <c r="M179" s="222">
        <v>0</v>
      </c>
      <c r="N179" s="71">
        <f>N182+N206</f>
        <v>0</v>
      </c>
    </row>
    <row r="180" spans="1:14" s="5" customFormat="1" ht="12.75">
      <c r="A180" s="63"/>
      <c r="B180" s="64"/>
      <c r="C180" s="99">
        <v>0</v>
      </c>
      <c r="D180" s="99">
        <v>0</v>
      </c>
      <c r="E180" s="99">
        <v>0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222">
        <v>0</v>
      </c>
      <c r="M180" s="222">
        <v>0</v>
      </c>
      <c r="N180" s="71"/>
    </row>
    <row r="181" spans="1:14" s="5" customFormat="1" ht="12.75">
      <c r="A181" s="63"/>
      <c r="B181" s="64"/>
      <c r="C181" s="99">
        <v>0</v>
      </c>
      <c r="D181" s="62">
        <v>0</v>
      </c>
      <c r="E181" s="99">
        <v>0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222">
        <v>0</v>
      </c>
      <c r="M181" s="222">
        <v>0</v>
      </c>
      <c r="N181" s="71"/>
    </row>
    <row r="182" spans="1:14" s="5" customFormat="1" ht="25.5" customHeight="1">
      <c r="A182" s="291" t="s">
        <v>150</v>
      </c>
      <c r="B182" s="291"/>
      <c r="C182" s="183">
        <v>513459</v>
      </c>
      <c r="D182" s="183">
        <v>0</v>
      </c>
      <c r="E182" s="183">
        <v>0</v>
      </c>
      <c r="F182" s="212">
        <v>421859</v>
      </c>
      <c r="G182" s="183">
        <v>0</v>
      </c>
      <c r="H182" s="183">
        <v>91600</v>
      </c>
      <c r="I182" s="183">
        <v>0</v>
      </c>
      <c r="J182" s="183">
        <v>0</v>
      </c>
      <c r="K182" s="183">
        <v>0</v>
      </c>
      <c r="L182" s="217">
        <v>513459</v>
      </c>
      <c r="M182" s="217">
        <v>513459</v>
      </c>
      <c r="N182" s="59">
        <f>N184+N191</f>
        <v>0</v>
      </c>
    </row>
    <row r="183" spans="1:14" s="5" customFormat="1" ht="12.75">
      <c r="A183" s="73">
        <v>3</v>
      </c>
      <c r="B183" s="74" t="s">
        <v>17</v>
      </c>
      <c r="C183" s="102">
        <v>513459</v>
      </c>
      <c r="D183" s="102">
        <v>0</v>
      </c>
      <c r="E183" s="102">
        <f>E184+E211</f>
        <v>0</v>
      </c>
      <c r="F183" s="213">
        <v>421859</v>
      </c>
      <c r="G183" s="102">
        <v>0</v>
      </c>
      <c r="H183" s="102">
        <v>91600</v>
      </c>
      <c r="I183" s="102">
        <f>I184+I211</f>
        <v>0</v>
      </c>
      <c r="J183" s="102">
        <v>0</v>
      </c>
      <c r="K183" s="102">
        <v>0</v>
      </c>
      <c r="L183" s="215">
        <v>513459</v>
      </c>
      <c r="M183" s="215">
        <v>513459</v>
      </c>
      <c r="N183" s="59"/>
    </row>
    <row r="184" spans="1:14" ht="12.75">
      <c r="A184" s="75">
        <v>32</v>
      </c>
      <c r="B184" s="76" t="s">
        <v>22</v>
      </c>
      <c r="C184" s="97">
        <v>513459</v>
      </c>
      <c r="D184" s="97">
        <f>D189+D196</f>
        <v>0</v>
      </c>
      <c r="E184" s="97">
        <v>0</v>
      </c>
      <c r="F184" s="205">
        <v>421859</v>
      </c>
      <c r="G184" s="97">
        <v>0</v>
      </c>
      <c r="H184" s="97">
        <v>91600</v>
      </c>
      <c r="I184" s="97">
        <f>I189+I196</f>
        <v>0</v>
      </c>
      <c r="J184" s="97">
        <v>0</v>
      </c>
      <c r="K184" s="97">
        <f>K189+K196</f>
        <v>0</v>
      </c>
      <c r="L184" s="144">
        <v>513459</v>
      </c>
      <c r="M184" s="144">
        <v>513459</v>
      </c>
      <c r="N184" s="72">
        <f>SUM(N185:N190)</f>
        <v>0</v>
      </c>
    </row>
    <row r="185" spans="1:14" ht="12.75" customHeight="1">
      <c r="A185" s="77">
        <v>321</v>
      </c>
      <c r="B185" s="78" t="s">
        <v>23</v>
      </c>
      <c r="C185" s="98">
        <v>1000</v>
      </c>
      <c r="D185" s="98">
        <v>0</v>
      </c>
      <c r="E185" s="98">
        <v>0</v>
      </c>
      <c r="F185" s="98">
        <v>1000</v>
      </c>
      <c r="G185" s="98">
        <v>0</v>
      </c>
      <c r="H185" s="98">
        <v>0</v>
      </c>
      <c r="I185" s="98">
        <v>0</v>
      </c>
      <c r="J185" s="98">
        <v>0</v>
      </c>
      <c r="K185" s="98">
        <v>0</v>
      </c>
      <c r="L185" s="216">
        <v>1000</v>
      </c>
      <c r="M185" s="216">
        <v>1000</v>
      </c>
      <c r="N185" s="62"/>
    </row>
    <row r="186" spans="1:14" ht="12.75" customHeight="1">
      <c r="A186" s="114">
        <v>3211</v>
      </c>
      <c r="B186" s="79" t="s">
        <v>41</v>
      </c>
      <c r="C186" s="99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222">
        <v>0</v>
      </c>
      <c r="M186" s="222">
        <v>0</v>
      </c>
      <c r="N186" s="62"/>
    </row>
    <row r="187" spans="1:14" ht="12.75" customHeight="1">
      <c r="A187" s="114">
        <v>3213</v>
      </c>
      <c r="B187" s="79" t="s">
        <v>43</v>
      </c>
      <c r="C187" s="99">
        <v>1000</v>
      </c>
      <c r="D187" s="99">
        <v>0</v>
      </c>
      <c r="E187" s="99">
        <v>0</v>
      </c>
      <c r="F187" s="99">
        <v>1000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222">
        <v>0</v>
      </c>
      <c r="M187" s="222">
        <v>0</v>
      </c>
      <c r="N187" s="62"/>
    </row>
    <row r="188" spans="1:14" ht="13.5" customHeight="1">
      <c r="A188" s="114">
        <v>3214</v>
      </c>
      <c r="B188" s="79" t="s">
        <v>44</v>
      </c>
      <c r="C188" s="99">
        <v>0</v>
      </c>
      <c r="D188" s="99">
        <v>0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222">
        <v>0</v>
      </c>
      <c r="M188" s="222">
        <v>0</v>
      </c>
      <c r="N188" s="62"/>
    </row>
    <row r="189" spans="1:14" ht="12.75" customHeight="1">
      <c r="A189" s="77">
        <v>322</v>
      </c>
      <c r="B189" s="78" t="s">
        <v>24</v>
      </c>
      <c r="C189" s="98">
        <v>455895</v>
      </c>
      <c r="D189" s="98">
        <f>SUM(D190:D195)</f>
        <v>0</v>
      </c>
      <c r="E189" s="98">
        <f>SUM(E190:E195)</f>
        <v>0</v>
      </c>
      <c r="F189" s="175">
        <v>379395</v>
      </c>
      <c r="G189" s="98">
        <f>SUM(G190:G195)</f>
        <v>0</v>
      </c>
      <c r="H189" s="98">
        <v>76500</v>
      </c>
      <c r="I189" s="98">
        <v>0</v>
      </c>
      <c r="J189" s="98">
        <v>0</v>
      </c>
      <c r="K189" s="98">
        <v>0</v>
      </c>
      <c r="L189" s="216">
        <v>455895</v>
      </c>
      <c r="M189" s="216">
        <v>455895</v>
      </c>
      <c r="N189" s="62"/>
    </row>
    <row r="190" spans="1:14" ht="15.75" customHeight="1">
      <c r="A190" s="63">
        <v>3221</v>
      </c>
      <c r="B190" s="64" t="s">
        <v>45</v>
      </c>
      <c r="C190" s="99">
        <v>13770</v>
      </c>
      <c r="D190" s="99">
        <v>0</v>
      </c>
      <c r="E190" s="99">
        <v>0</v>
      </c>
      <c r="F190" s="99">
        <v>13770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222">
        <v>0</v>
      </c>
      <c r="M190" s="222">
        <v>0</v>
      </c>
      <c r="N190" s="62"/>
    </row>
    <row r="191" spans="1:14" ht="12.75" customHeight="1">
      <c r="A191" s="63">
        <v>3222</v>
      </c>
      <c r="B191" s="64" t="s">
        <v>46</v>
      </c>
      <c r="C191" s="99">
        <v>401400</v>
      </c>
      <c r="D191" s="99">
        <v>0</v>
      </c>
      <c r="E191" s="99">
        <v>0</v>
      </c>
      <c r="F191" s="211">
        <v>330000</v>
      </c>
      <c r="G191" s="99">
        <v>0</v>
      </c>
      <c r="H191" s="99">
        <v>71400</v>
      </c>
      <c r="I191" s="99">
        <v>0</v>
      </c>
      <c r="J191" s="99">
        <v>0</v>
      </c>
      <c r="K191" s="99">
        <v>0</v>
      </c>
      <c r="L191" s="222">
        <v>0</v>
      </c>
      <c r="M191" s="222">
        <v>0</v>
      </c>
      <c r="N191" s="72">
        <f>SUM(N193:N197)</f>
        <v>0</v>
      </c>
    </row>
    <row r="192" spans="1:14" ht="12.75" customHeight="1">
      <c r="A192" s="63">
        <v>3223</v>
      </c>
      <c r="B192" s="64" t="s">
        <v>47</v>
      </c>
      <c r="C192" s="99">
        <v>9343</v>
      </c>
      <c r="D192" s="99">
        <v>0</v>
      </c>
      <c r="E192" s="99">
        <v>0</v>
      </c>
      <c r="F192" s="99">
        <v>4243</v>
      </c>
      <c r="G192" s="99">
        <v>0</v>
      </c>
      <c r="H192" s="99">
        <v>5100</v>
      </c>
      <c r="I192" s="99">
        <v>0</v>
      </c>
      <c r="J192" s="99">
        <v>0</v>
      </c>
      <c r="K192" s="99">
        <v>0</v>
      </c>
      <c r="L192" s="222">
        <v>0</v>
      </c>
      <c r="M192" s="222">
        <v>0</v>
      </c>
      <c r="N192" s="62"/>
    </row>
    <row r="193" spans="1:14" ht="12.75" customHeight="1">
      <c r="A193" s="63">
        <v>3224</v>
      </c>
      <c r="B193" s="64" t="s">
        <v>48</v>
      </c>
      <c r="C193" s="99">
        <v>20000</v>
      </c>
      <c r="D193" s="99">
        <v>0</v>
      </c>
      <c r="E193" s="99">
        <v>0</v>
      </c>
      <c r="F193" s="99">
        <v>20000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222">
        <v>0</v>
      </c>
      <c r="M193" s="222">
        <v>0</v>
      </c>
      <c r="N193" s="62"/>
    </row>
    <row r="194" spans="1:14" ht="12.75" customHeight="1">
      <c r="A194" s="63">
        <v>3225</v>
      </c>
      <c r="B194" s="64" t="s">
        <v>49</v>
      </c>
      <c r="C194" s="99">
        <v>8282</v>
      </c>
      <c r="D194" s="99">
        <v>0</v>
      </c>
      <c r="E194" s="99">
        <v>0</v>
      </c>
      <c r="F194" s="99">
        <v>8282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222">
        <v>0</v>
      </c>
      <c r="M194" s="222">
        <v>0</v>
      </c>
      <c r="N194" s="62"/>
    </row>
    <row r="195" spans="1:14" ht="12.75" customHeight="1">
      <c r="A195" s="63">
        <v>3227</v>
      </c>
      <c r="B195" s="64" t="s">
        <v>50</v>
      </c>
      <c r="C195" s="99">
        <v>3100</v>
      </c>
      <c r="D195" s="99">
        <v>0</v>
      </c>
      <c r="E195" s="99">
        <v>0</v>
      </c>
      <c r="F195" s="99">
        <v>3100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222">
        <v>0</v>
      </c>
      <c r="M195" s="222">
        <v>0</v>
      </c>
      <c r="N195" s="62"/>
    </row>
    <row r="196" spans="1:14" ht="12.75" customHeight="1">
      <c r="A196" s="77">
        <v>323</v>
      </c>
      <c r="B196" s="78" t="s">
        <v>25</v>
      </c>
      <c r="C196" s="98">
        <v>43782</v>
      </c>
      <c r="D196" s="98">
        <f>SUM(D198:D202)</f>
        <v>0</v>
      </c>
      <c r="E196" s="98">
        <f>SUM(E198:E202)</f>
        <v>0</v>
      </c>
      <c r="F196" s="98">
        <v>28682</v>
      </c>
      <c r="G196" s="98">
        <v>0</v>
      </c>
      <c r="H196" s="98">
        <v>15100</v>
      </c>
      <c r="I196" s="98">
        <v>0</v>
      </c>
      <c r="J196" s="98">
        <v>0</v>
      </c>
      <c r="K196" s="98">
        <v>0</v>
      </c>
      <c r="L196" s="216">
        <v>43782</v>
      </c>
      <c r="M196" s="216">
        <v>43782</v>
      </c>
      <c r="N196" s="62"/>
    </row>
    <row r="197" spans="1:14" ht="12.75" customHeight="1">
      <c r="A197" s="114">
        <v>3231</v>
      </c>
      <c r="B197" s="79" t="s">
        <v>83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222">
        <v>0</v>
      </c>
      <c r="M197" s="222">
        <v>0</v>
      </c>
      <c r="N197" s="62"/>
    </row>
    <row r="198" spans="1:14" ht="12.75" customHeight="1">
      <c r="A198" s="63">
        <v>3232</v>
      </c>
      <c r="B198" s="64" t="s">
        <v>52</v>
      </c>
      <c r="C198" s="99">
        <v>5100</v>
      </c>
      <c r="D198" s="99">
        <v>0</v>
      </c>
      <c r="E198" s="99">
        <v>0</v>
      </c>
      <c r="F198" s="99">
        <v>5100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222">
        <v>0</v>
      </c>
      <c r="M198" s="222">
        <v>0</v>
      </c>
      <c r="N198" s="62"/>
    </row>
    <row r="199" spans="1:14" ht="12.75" customHeight="1">
      <c r="A199" s="63">
        <v>3233</v>
      </c>
      <c r="B199" s="64" t="s">
        <v>84</v>
      </c>
      <c r="C199" s="99">
        <v>0</v>
      </c>
      <c r="D199" s="99"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222">
        <v>0</v>
      </c>
      <c r="M199" s="222">
        <v>0</v>
      </c>
      <c r="N199" s="62"/>
    </row>
    <row r="200" spans="1:14" ht="12.75" customHeight="1">
      <c r="A200" s="63">
        <v>3234</v>
      </c>
      <c r="B200" s="64" t="s">
        <v>53</v>
      </c>
      <c r="C200" s="99">
        <v>5100</v>
      </c>
      <c r="D200" s="99">
        <v>0</v>
      </c>
      <c r="E200" s="99">
        <v>0</v>
      </c>
      <c r="F200" s="99">
        <v>0</v>
      </c>
      <c r="G200" s="99">
        <v>0</v>
      </c>
      <c r="H200" s="99">
        <v>5100</v>
      </c>
      <c r="I200" s="99">
        <v>0</v>
      </c>
      <c r="J200" s="99">
        <v>0</v>
      </c>
      <c r="K200" s="99">
        <v>0</v>
      </c>
      <c r="L200" s="222">
        <v>0</v>
      </c>
      <c r="M200" s="222">
        <v>0</v>
      </c>
      <c r="N200" s="62"/>
    </row>
    <row r="201" spans="1:14" ht="12.75" customHeight="1">
      <c r="A201" s="63">
        <v>3235</v>
      </c>
      <c r="B201" s="64" t="s">
        <v>70</v>
      </c>
      <c r="C201" s="99">
        <v>3582</v>
      </c>
      <c r="D201" s="99">
        <v>0</v>
      </c>
      <c r="E201" s="99">
        <v>0</v>
      </c>
      <c r="F201" s="99">
        <v>3582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222">
        <v>0</v>
      </c>
      <c r="M201" s="222">
        <v>0</v>
      </c>
      <c r="N201" s="62"/>
    </row>
    <row r="202" spans="1:14" ht="12.75" customHeight="1">
      <c r="A202" s="63">
        <v>3236</v>
      </c>
      <c r="B202" s="64" t="s">
        <v>54</v>
      </c>
      <c r="C202" s="99">
        <v>30000</v>
      </c>
      <c r="D202" s="99">
        <v>0</v>
      </c>
      <c r="E202" s="99">
        <v>0</v>
      </c>
      <c r="F202" s="99">
        <v>20000</v>
      </c>
      <c r="G202" s="99">
        <v>0</v>
      </c>
      <c r="H202" s="99">
        <v>10000</v>
      </c>
      <c r="I202" s="99">
        <v>0</v>
      </c>
      <c r="J202" s="99">
        <v>0</v>
      </c>
      <c r="K202" s="99">
        <v>0</v>
      </c>
      <c r="L202" s="222">
        <v>0</v>
      </c>
      <c r="M202" s="222">
        <v>0</v>
      </c>
      <c r="N202" s="62"/>
    </row>
    <row r="203" spans="1:14" ht="12.75" customHeight="1">
      <c r="A203" s="63">
        <v>3237</v>
      </c>
      <c r="B203" s="64" t="s">
        <v>55</v>
      </c>
      <c r="C203" s="99">
        <v>0</v>
      </c>
      <c r="D203" s="99">
        <v>0</v>
      </c>
      <c r="E203" s="99">
        <v>0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222">
        <v>0</v>
      </c>
      <c r="M203" s="222">
        <v>0</v>
      </c>
      <c r="N203" s="62"/>
    </row>
    <row r="204" spans="1:14" ht="12.75" customHeight="1">
      <c r="A204" s="63">
        <v>3239</v>
      </c>
      <c r="B204" s="64" t="s">
        <v>57</v>
      </c>
      <c r="C204" s="99">
        <v>0</v>
      </c>
      <c r="D204" s="99">
        <v>0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222">
        <v>0</v>
      </c>
      <c r="M204" s="222">
        <v>0</v>
      </c>
      <c r="N204" s="62"/>
    </row>
    <row r="205" spans="1:14" ht="12.75" customHeight="1">
      <c r="A205" s="60">
        <v>329</v>
      </c>
      <c r="B205" s="61" t="s">
        <v>85</v>
      </c>
      <c r="C205" s="98">
        <v>12782</v>
      </c>
      <c r="D205" s="98">
        <v>0</v>
      </c>
      <c r="E205" s="98">
        <v>0</v>
      </c>
      <c r="F205" s="98">
        <v>12782</v>
      </c>
      <c r="G205" s="98">
        <v>0</v>
      </c>
      <c r="H205" s="98">
        <v>0</v>
      </c>
      <c r="I205" s="98">
        <v>0</v>
      </c>
      <c r="J205" s="98">
        <v>0</v>
      </c>
      <c r="K205" s="98">
        <v>0</v>
      </c>
      <c r="L205" s="216">
        <v>12782</v>
      </c>
      <c r="M205" s="216">
        <v>12782</v>
      </c>
      <c r="N205" s="62"/>
    </row>
    <row r="206" spans="1:14" ht="12.75">
      <c r="A206" s="136">
        <v>3293</v>
      </c>
      <c r="B206" s="137" t="s">
        <v>58</v>
      </c>
      <c r="C206" s="138">
        <v>12782</v>
      </c>
      <c r="D206" s="138">
        <v>0</v>
      </c>
      <c r="E206" s="138">
        <v>0</v>
      </c>
      <c r="F206" s="138">
        <v>12782</v>
      </c>
      <c r="G206" s="138">
        <v>0</v>
      </c>
      <c r="H206" s="138">
        <v>0</v>
      </c>
      <c r="I206" s="138">
        <v>0</v>
      </c>
      <c r="J206" s="138">
        <v>0</v>
      </c>
      <c r="K206" s="138">
        <v>0</v>
      </c>
      <c r="L206" s="222">
        <v>0</v>
      </c>
      <c r="M206" s="222">
        <v>0</v>
      </c>
      <c r="N206" s="59">
        <f>N207</f>
        <v>0</v>
      </c>
    </row>
    <row r="207" spans="1:14" ht="12.75">
      <c r="A207" s="136">
        <v>3294</v>
      </c>
      <c r="B207" s="137" t="s">
        <v>100</v>
      </c>
      <c r="C207" s="138">
        <v>0</v>
      </c>
      <c r="D207" s="138">
        <v>0</v>
      </c>
      <c r="E207" s="138">
        <v>0</v>
      </c>
      <c r="F207" s="138">
        <v>0</v>
      </c>
      <c r="G207" s="138">
        <v>0</v>
      </c>
      <c r="H207" s="138">
        <v>0</v>
      </c>
      <c r="I207" s="138">
        <v>0</v>
      </c>
      <c r="J207" s="138">
        <v>0</v>
      </c>
      <c r="K207" s="138">
        <v>0</v>
      </c>
      <c r="L207" s="222">
        <v>0</v>
      </c>
      <c r="M207" s="222">
        <v>0</v>
      </c>
      <c r="N207" s="72">
        <f>N208</f>
        <v>0</v>
      </c>
    </row>
    <row r="208" spans="1:14" ht="19.5" customHeight="1">
      <c r="A208" s="136">
        <v>3295</v>
      </c>
      <c r="B208" s="137" t="s">
        <v>101</v>
      </c>
      <c r="C208" s="138">
        <v>0</v>
      </c>
      <c r="D208" s="138">
        <v>0</v>
      </c>
      <c r="E208" s="138">
        <v>0</v>
      </c>
      <c r="F208" s="138">
        <v>0</v>
      </c>
      <c r="G208" s="138">
        <v>0</v>
      </c>
      <c r="H208" s="138">
        <v>0</v>
      </c>
      <c r="I208" s="138">
        <v>0</v>
      </c>
      <c r="J208" s="138">
        <v>0</v>
      </c>
      <c r="K208" s="138">
        <v>0</v>
      </c>
      <c r="L208" s="222">
        <v>0</v>
      </c>
      <c r="M208" s="222">
        <v>0</v>
      </c>
      <c r="N208" s="62"/>
    </row>
    <row r="209" spans="1:14" ht="12.75">
      <c r="A209" s="136">
        <v>3296</v>
      </c>
      <c r="B209" s="137" t="s">
        <v>99</v>
      </c>
      <c r="C209" s="138">
        <v>0</v>
      </c>
      <c r="D209" s="138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0</v>
      </c>
      <c r="J209" s="138">
        <v>0</v>
      </c>
      <c r="K209" s="138">
        <v>0</v>
      </c>
      <c r="L209" s="222">
        <v>0</v>
      </c>
      <c r="M209" s="222">
        <v>0</v>
      </c>
      <c r="N209" s="62"/>
    </row>
    <row r="210" spans="1:14" ht="12.75">
      <c r="A210" s="63">
        <v>3299</v>
      </c>
      <c r="B210" s="64" t="s">
        <v>85</v>
      </c>
      <c r="C210" s="99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222">
        <v>0</v>
      </c>
      <c r="M210" s="222">
        <v>0</v>
      </c>
      <c r="N210" s="62"/>
    </row>
    <row r="211" spans="1:14" ht="12.75">
      <c r="A211" s="57">
        <v>34</v>
      </c>
      <c r="B211" s="58" t="s">
        <v>27</v>
      </c>
      <c r="C211" s="97">
        <v>0</v>
      </c>
      <c r="D211" s="97">
        <f>D212</f>
        <v>0</v>
      </c>
      <c r="E211" s="97">
        <f>E212</f>
        <v>0</v>
      </c>
      <c r="F211" s="97">
        <v>0</v>
      </c>
      <c r="G211" s="97">
        <f>G212</f>
        <v>0</v>
      </c>
      <c r="H211" s="97">
        <f>H212</f>
        <v>0</v>
      </c>
      <c r="I211" s="97">
        <v>0</v>
      </c>
      <c r="J211" s="97">
        <v>0</v>
      </c>
      <c r="K211" s="97">
        <f aca="true" t="shared" si="8" ref="K211:M212">K212</f>
        <v>0</v>
      </c>
      <c r="L211" s="144">
        <f t="shared" si="8"/>
        <v>0</v>
      </c>
      <c r="M211" s="144">
        <f t="shared" si="8"/>
        <v>0</v>
      </c>
      <c r="N211" s="62"/>
    </row>
    <row r="212" spans="1:14" ht="12.75">
      <c r="A212" s="60">
        <v>343</v>
      </c>
      <c r="B212" s="61" t="s">
        <v>28</v>
      </c>
      <c r="C212" s="98">
        <v>0</v>
      </c>
      <c r="D212" s="98">
        <f>D213</f>
        <v>0</v>
      </c>
      <c r="E212" s="98">
        <f>E213</f>
        <v>0</v>
      </c>
      <c r="F212" s="98">
        <v>0</v>
      </c>
      <c r="G212" s="98">
        <f>G213</f>
        <v>0</v>
      </c>
      <c r="H212" s="98">
        <f>H213</f>
        <v>0</v>
      </c>
      <c r="I212" s="98">
        <v>0</v>
      </c>
      <c r="J212" s="98">
        <v>0</v>
      </c>
      <c r="K212" s="98">
        <f t="shared" si="8"/>
        <v>0</v>
      </c>
      <c r="L212" s="216">
        <f t="shared" si="8"/>
        <v>0</v>
      </c>
      <c r="M212" s="216">
        <f t="shared" si="8"/>
        <v>0</v>
      </c>
      <c r="N212" s="62"/>
    </row>
    <row r="213" spans="1:14" ht="12" customHeight="1">
      <c r="A213" s="63">
        <v>3431</v>
      </c>
      <c r="B213" s="64" t="s">
        <v>61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222">
        <v>0</v>
      </c>
      <c r="M213" s="222">
        <v>0</v>
      </c>
      <c r="N213" s="62"/>
    </row>
    <row r="214" spans="1:14" ht="12.75">
      <c r="A214" s="63">
        <v>3433</v>
      </c>
      <c r="B214" s="79" t="s">
        <v>77</v>
      </c>
      <c r="C214" s="99">
        <v>0</v>
      </c>
      <c r="D214" s="99">
        <v>0</v>
      </c>
      <c r="E214" s="99">
        <v>0</v>
      </c>
      <c r="F214" s="99">
        <v>0</v>
      </c>
      <c r="G214" s="99">
        <v>0</v>
      </c>
      <c r="H214" s="99">
        <v>0</v>
      </c>
      <c r="I214" s="99">
        <v>0</v>
      </c>
      <c r="J214" s="99">
        <v>0</v>
      </c>
      <c r="K214" s="99">
        <v>0</v>
      </c>
      <c r="L214" s="222">
        <v>0</v>
      </c>
      <c r="M214" s="222">
        <v>0</v>
      </c>
      <c r="N214" s="62"/>
    </row>
    <row r="215" spans="1:14" ht="12.75">
      <c r="A215" s="63"/>
      <c r="B215" s="79"/>
      <c r="C215" s="99">
        <v>0</v>
      </c>
      <c r="D215" s="99">
        <v>0</v>
      </c>
      <c r="E215" s="99">
        <v>0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L215" s="222">
        <v>0</v>
      </c>
      <c r="M215" s="222">
        <v>0</v>
      </c>
      <c r="N215" s="62"/>
    </row>
    <row r="216" spans="1:14" ht="24" customHeight="1">
      <c r="A216" s="291" t="s">
        <v>151</v>
      </c>
      <c r="B216" s="291"/>
      <c r="C216" s="183">
        <v>21216</v>
      </c>
      <c r="D216" s="183">
        <v>0</v>
      </c>
      <c r="E216" s="183">
        <v>0</v>
      </c>
      <c r="F216" s="183">
        <v>0</v>
      </c>
      <c r="G216" s="183">
        <v>0</v>
      </c>
      <c r="H216" s="183">
        <v>0</v>
      </c>
      <c r="I216" s="183">
        <v>0</v>
      </c>
      <c r="J216" s="183">
        <v>0</v>
      </c>
      <c r="K216" s="183">
        <v>21216</v>
      </c>
      <c r="L216" s="217">
        <v>21216</v>
      </c>
      <c r="M216" s="217">
        <v>21216</v>
      </c>
      <c r="N216" s="62"/>
    </row>
    <row r="217" spans="1:14" ht="12.75">
      <c r="A217" s="73">
        <v>3</v>
      </c>
      <c r="B217" s="74" t="s">
        <v>17</v>
      </c>
      <c r="C217" s="102">
        <v>21216</v>
      </c>
      <c r="D217" s="102">
        <v>0</v>
      </c>
      <c r="E217" s="102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21216</v>
      </c>
      <c r="L217" s="215">
        <v>21216</v>
      </c>
      <c r="M217" s="215">
        <v>21216</v>
      </c>
      <c r="N217" s="62"/>
    </row>
    <row r="218" spans="1:14" ht="12.75">
      <c r="A218" s="75">
        <v>32</v>
      </c>
      <c r="B218" s="76" t="s">
        <v>22</v>
      </c>
      <c r="C218" s="97">
        <v>21216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21216</v>
      </c>
      <c r="L218" s="215">
        <v>21216</v>
      </c>
      <c r="M218" s="215">
        <v>21216</v>
      </c>
      <c r="N218" s="62"/>
    </row>
    <row r="219" spans="1:14" ht="26.25">
      <c r="A219" s="77">
        <v>329</v>
      </c>
      <c r="B219" s="78" t="s">
        <v>26</v>
      </c>
      <c r="C219" s="98">
        <v>21216</v>
      </c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8">
        <v>0</v>
      </c>
      <c r="J219" s="98">
        <v>0</v>
      </c>
      <c r="K219" s="98">
        <v>21216</v>
      </c>
      <c r="L219" s="216">
        <v>21216</v>
      </c>
      <c r="M219" s="216">
        <v>21216</v>
      </c>
      <c r="N219" s="62"/>
    </row>
    <row r="220" spans="1:14" ht="22.5" customHeight="1">
      <c r="A220" s="63">
        <v>3299</v>
      </c>
      <c r="B220" s="79" t="s">
        <v>26</v>
      </c>
      <c r="C220" s="99">
        <v>21216</v>
      </c>
      <c r="D220" s="99">
        <v>0</v>
      </c>
      <c r="E220" s="98">
        <v>0</v>
      </c>
      <c r="F220" s="99">
        <v>0</v>
      </c>
      <c r="G220" s="99">
        <v>0</v>
      </c>
      <c r="H220" s="99">
        <v>0</v>
      </c>
      <c r="I220" s="99">
        <v>0</v>
      </c>
      <c r="J220" s="99">
        <v>0</v>
      </c>
      <c r="K220" s="99">
        <v>21216</v>
      </c>
      <c r="L220" s="222">
        <v>0</v>
      </c>
      <c r="M220" s="222">
        <v>0</v>
      </c>
      <c r="N220" s="62"/>
    </row>
    <row r="221" spans="1:14" ht="12.75">
      <c r="A221" s="63"/>
      <c r="B221" s="79"/>
      <c r="C221" s="99">
        <v>0</v>
      </c>
      <c r="D221" s="99">
        <v>0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  <c r="J221" s="99">
        <v>0</v>
      </c>
      <c r="K221" s="99">
        <v>0</v>
      </c>
      <c r="L221" s="222">
        <v>0</v>
      </c>
      <c r="M221" s="222">
        <v>0</v>
      </c>
      <c r="N221" s="62"/>
    </row>
    <row r="222" spans="1:14" ht="12.75">
      <c r="A222" s="278" t="s">
        <v>152</v>
      </c>
      <c r="B222" s="278"/>
      <c r="C222" s="183">
        <v>172399</v>
      </c>
      <c r="D222" s="183">
        <v>0</v>
      </c>
      <c r="E222" s="183">
        <v>0</v>
      </c>
      <c r="F222" s="183">
        <v>43099</v>
      </c>
      <c r="G222" s="183">
        <v>0</v>
      </c>
      <c r="H222" s="183">
        <v>129300</v>
      </c>
      <c r="I222" s="183">
        <v>0</v>
      </c>
      <c r="J222" s="183">
        <v>0</v>
      </c>
      <c r="K222" s="183">
        <v>0</v>
      </c>
      <c r="L222" s="217">
        <v>172399</v>
      </c>
      <c r="M222" s="217">
        <v>172399</v>
      </c>
      <c r="N222" s="62"/>
    </row>
    <row r="223" spans="1:14" ht="12.75">
      <c r="A223" s="73">
        <v>3</v>
      </c>
      <c r="B223" s="102" t="s">
        <v>17</v>
      </c>
      <c r="C223" s="102">
        <v>172399</v>
      </c>
      <c r="D223" s="102">
        <v>0</v>
      </c>
      <c r="E223" s="102">
        <v>0</v>
      </c>
      <c r="F223" s="102">
        <v>43099</v>
      </c>
      <c r="G223" s="102">
        <v>0</v>
      </c>
      <c r="H223" s="102">
        <v>129300</v>
      </c>
      <c r="I223" s="102">
        <v>0</v>
      </c>
      <c r="J223" s="102">
        <v>0</v>
      </c>
      <c r="K223" s="102">
        <v>0</v>
      </c>
      <c r="L223" s="215">
        <v>172399</v>
      </c>
      <c r="M223" s="215">
        <v>172399</v>
      </c>
      <c r="N223" s="62"/>
    </row>
    <row r="224" spans="1:14" ht="12.75">
      <c r="A224" s="75">
        <v>31</v>
      </c>
      <c r="B224" s="147" t="s">
        <v>18</v>
      </c>
      <c r="C224" s="97">
        <v>168100</v>
      </c>
      <c r="D224" s="196">
        <v>0</v>
      </c>
      <c r="E224" s="196">
        <v>0</v>
      </c>
      <c r="F224" s="97">
        <v>42025</v>
      </c>
      <c r="G224" s="196">
        <v>0</v>
      </c>
      <c r="H224" s="97">
        <v>126075</v>
      </c>
      <c r="I224" s="196">
        <v>0</v>
      </c>
      <c r="J224" s="196">
        <v>0</v>
      </c>
      <c r="K224" s="196">
        <v>0</v>
      </c>
      <c r="L224" s="144">
        <v>168100</v>
      </c>
      <c r="M224" s="144">
        <v>168100</v>
      </c>
      <c r="N224" s="62"/>
    </row>
    <row r="225" spans="1:14" ht="12.75">
      <c r="A225" s="77">
        <v>311</v>
      </c>
      <c r="B225" s="148" t="s">
        <v>104</v>
      </c>
      <c r="C225" s="98">
        <v>140000</v>
      </c>
      <c r="D225" s="192">
        <v>0</v>
      </c>
      <c r="E225" s="192">
        <v>0</v>
      </c>
      <c r="F225" s="98">
        <v>35000</v>
      </c>
      <c r="G225" s="192">
        <v>0</v>
      </c>
      <c r="H225" s="98">
        <v>105000</v>
      </c>
      <c r="I225" s="192">
        <v>0</v>
      </c>
      <c r="J225" s="192">
        <v>0</v>
      </c>
      <c r="K225" s="192">
        <v>0</v>
      </c>
      <c r="L225" s="224">
        <v>140000</v>
      </c>
      <c r="M225" s="224">
        <v>140000</v>
      </c>
      <c r="N225" s="62"/>
    </row>
    <row r="226" spans="1:14" ht="12.75">
      <c r="A226" s="63">
        <v>3111</v>
      </c>
      <c r="B226" s="149" t="s">
        <v>36</v>
      </c>
      <c r="C226" s="99">
        <v>140000</v>
      </c>
      <c r="D226" s="99">
        <v>0</v>
      </c>
      <c r="E226" s="99">
        <v>0</v>
      </c>
      <c r="F226" s="99">
        <v>35000</v>
      </c>
      <c r="G226" s="105">
        <v>0</v>
      </c>
      <c r="H226" s="99">
        <v>105000</v>
      </c>
      <c r="I226" s="105">
        <v>0</v>
      </c>
      <c r="J226" s="105">
        <v>0</v>
      </c>
      <c r="K226" s="105">
        <v>0</v>
      </c>
      <c r="L226" s="225">
        <v>0</v>
      </c>
      <c r="M226" s="225">
        <v>0</v>
      </c>
      <c r="N226" s="62"/>
    </row>
    <row r="227" spans="1:14" ht="12.75">
      <c r="A227" s="77">
        <v>312</v>
      </c>
      <c r="B227" s="78" t="s">
        <v>20</v>
      </c>
      <c r="C227" s="98">
        <v>5000</v>
      </c>
      <c r="D227" s="192">
        <v>0</v>
      </c>
      <c r="E227" s="192">
        <v>0</v>
      </c>
      <c r="F227" s="98">
        <v>1250</v>
      </c>
      <c r="G227" s="192">
        <v>0</v>
      </c>
      <c r="H227" s="98">
        <v>3750</v>
      </c>
      <c r="I227" s="192">
        <v>0</v>
      </c>
      <c r="J227" s="192">
        <v>0</v>
      </c>
      <c r="K227" s="192">
        <v>0</v>
      </c>
      <c r="L227" s="224">
        <v>5000</v>
      </c>
      <c r="M227" s="224">
        <v>5000</v>
      </c>
      <c r="N227" s="62"/>
    </row>
    <row r="228" spans="1:14" ht="12.75">
      <c r="A228" s="63">
        <v>3121</v>
      </c>
      <c r="B228" s="149" t="s">
        <v>20</v>
      </c>
      <c r="C228" s="99">
        <v>5000</v>
      </c>
      <c r="D228" s="99">
        <v>0</v>
      </c>
      <c r="E228" s="99">
        <v>0</v>
      </c>
      <c r="F228" s="99">
        <v>1250</v>
      </c>
      <c r="G228" s="105">
        <v>0</v>
      </c>
      <c r="H228" s="99">
        <v>3750</v>
      </c>
      <c r="I228" s="105">
        <v>0</v>
      </c>
      <c r="J228" s="105">
        <v>0</v>
      </c>
      <c r="K228" s="105">
        <v>0</v>
      </c>
      <c r="L228" s="225">
        <v>0</v>
      </c>
      <c r="M228" s="225">
        <v>0</v>
      </c>
      <c r="N228" s="62"/>
    </row>
    <row r="229" spans="1:14" ht="12.75">
      <c r="A229" s="77">
        <v>313</v>
      </c>
      <c r="B229" s="78" t="s">
        <v>21</v>
      </c>
      <c r="C229" s="98">
        <v>23100</v>
      </c>
      <c r="D229" s="192">
        <v>0</v>
      </c>
      <c r="E229" s="192">
        <v>0</v>
      </c>
      <c r="F229" s="98">
        <v>5775</v>
      </c>
      <c r="G229" s="192">
        <v>0</v>
      </c>
      <c r="H229" s="98">
        <v>17325</v>
      </c>
      <c r="I229" s="192">
        <v>0</v>
      </c>
      <c r="J229" s="192">
        <v>0</v>
      </c>
      <c r="K229" s="192">
        <v>0</v>
      </c>
      <c r="L229" s="224">
        <v>23100</v>
      </c>
      <c r="M229" s="224">
        <v>23100</v>
      </c>
      <c r="N229" s="62"/>
    </row>
    <row r="230" spans="1:14" ht="12.75">
      <c r="A230" s="63">
        <v>3132</v>
      </c>
      <c r="B230" s="149" t="s">
        <v>105</v>
      </c>
      <c r="C230" s="99">
        <v>23100</v>
      </c>
      <c r="D230" s="99">
        <v>0</v>
      </c>
      <c r="E230" s="99">
        <v>0</v>
      </c>
      <c r="F230" s="99">
        <v>5775</v>
      </c>
      <c r="G230" s="105">
        <v>0</v>
      </c>
      <c r="H230" s="99">
        <v>17325</v>
      </c>
      <c r="I230" s="99">
        <v>0</v>
      </c>
      <c r="J230" s="99">
        <v>0</v>
      </c>
      <c r="K230" s="99">
        <v>0</v>
      </c>
      <c r="L230" s="222">
        <v>0</v>
      </c>
      <c r="M230" s="222">
        <v>0</v>
      </c>
      <c r="N230" s="62"/>
    </row>
    <row r="231" spans="1:14" ht="12.75">
      <c r="A231" s="63">
        <v>3133</v>
      </c>
      <c r="B231" s="149" t="s">
        <v>106</v>
      </c>
      <c r="C231" s="99">
        <v>0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222">
        <v>0</v>
      </c>
      <c r="M231" s="222">
        <v>0</v>
      </c>
      <c r="N231" s="68" t="e">
        <f>N232</f>
        <v>#REF!</v>
      </c>
    </row>
    <row r="232" spans="1:14" ht="12.75">
      <c r="A232" s="77">
        <v>32</v>
      </c>
      <c r="B232" s="78" t="s">
        <v>22</v>
      </c>
      <c r="C232" s="98">
        <v>4299</v>
      </c>
      <c r="D232" s="172">
        <v>0</v>
      </c>
      <c r="E232" s="172">
        <v>0</v>
      </c>
      <c r="F232" s="98">
        <v>1074</v>
      </c>
      <c r="G232" s="172">
        <v>0</v>
      </c>
      <c r="H232" s="98">
        <v>3225</v>
      </c>
      <c r="I232" s="172">
        <v>0</v>
      </c>
      <c r="J232" s="172">
        <v>0</v>
      </c>
      <c r="K232" s="172">
        <v>0</v>
      </c>
      <c r="L232" s="216">
        <v>4299</v>
      </c>
      <c r="M232" s="216">
        <v>4299</v>
      </c>
      <c r="N232" s="69" t="e">
        <f>#REF!+N233+#REF!+#REF!+N241</f>
        <v>#REF!</v>
      </c>
    </row>
    <row r="233" spans="1:14" ht="12.75">
      <c r="A233" s="77">
        <v>321</v>
      </c>
      <c r="B233" s="78" t="s">
        <v>23</v>
      </c>
      <c r="C233" s="98">
        <v>4299</v>
      </c>
      <c r="D233" s="172">
        <v>0</v>
      </c>
      <c r="E233" s="172">
        <v>0</v>
      </c>
      <c r="F233" s="98">
        <v>1074</v>
      </c>
      <c r="G233" s="172">
        <v>0</v>
      </c>
      <c r="H233" s="98">
        <v>3225</v>
      </c>
      <c r="I233" s="172">
        <v>0</v>
      </c>
      <c r="J233" s="172">
        <v>0</v>
      </c>
      <c r="K233" s="172">
        <v>0</v>
      </c>
      <c r="L233" s="226">
        <v>4299</v>
      </c>
      <c r="M233" s="226">
        <v>4299</v>
      </c>
      <c r="N233" s="80" t="e">
        <f>N234</f>
        <v>#REF!</v>
      </c>
    </row>
    <row r="234" spans="1:14" ht="12.75">
      <c r="A234" s="63">
        <v>3213</v>
      </c>
      <c r="B234" s="149" t="s">
        <v>107</v>
      </c>
      <c r="C234" s="99">
        <v>4299</v>
      </c>
      <c r="D234" s="99">
        <v>0</v>
      </c>
      <c r="E234" s="99">
        <v>0</v>
      </c>
      <c r="F234" s="99">
        <v>1074</v>
      </c>
      <c r="G234" s="99">
        <v>0</v>
      </c>
      <c r="H234" s="99">
        <v>3225</v>
      </c>
      <c r="I234" s="99">
        <v>0</v>
      </c>
      <c r="J234" s="99">
        <v>0</v>
      </c>
      <c r="K234" s="99">
        <v>0</v>
      </c>
      <c r="L234" s="222">
        <v>0</v>
      </c>
      <c r="M234" s="222">
        <v>0</v>
      </c>
      <c r="N234" s="71" t="e">
        <f>N235</f>
        <v>#REF!</v>
      </c>
    </row>
    <row r="235" spans="1:14" ht="12.75">
      <c r="A235" s="63"/>
      <c r="B235" s="149"/>
      <c r="C235" s="99">
        <v>0</v>
      </c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L235" s="222">
        <v>0</v>
      </c>
      <c r="M235" s="222">
        <v>0</v>
      </c>
      <c r="N235" s="59" t="e">
        <f>#REF!+#REF!+#REF!</f>
        <v>#REF!</v>
      </c>
    </row>
    <row r="236" spans="1:14" ht="15" customHeight="1">
      <c r="A236" s="278" t="s">
        <v>153</v>
      </c>
      <c r="B236" s="278"/>
      <c r="C236" s="183">
        <v>30400</v>
      </c>
      <c r="D236" s="183">
        <f aca="true" t="shared" si="9" ref="D236:K237">D237</f>
        <v>0</v>
      </c>
      <c r="E236" s="183">
        <f t="shared" si="9"/>
        <v>0</v>
      </c>
      <c r="F236" s="183">
        <f t="shared" si="9"/>
        <v>30400</v>
      </c>
      <c r="G236" s="183">
        <f t="shared" si="9"/>
        <v>0</v>
      </c>
      <c r="H236" s="183">
        <f t="shared" si="9"/>
        <v>0</v>
      </c>
      <c r="I236" s="183">
        <f t="shared" si="9"/>
        <v>0</v>
      </c>
      <c r="J236" s="183">
        <v>0</v>
      </c>
      <c r="K236" s="183">
        <f t="shared" si="9"/>
        <v>0</v>
      </c>
      <c r="L236" s="217">
        <v>30400</v>
      </c>
      <c r="M236" s="217">
        <v>30400</v>
      </c>
      <c r="N236" s="72">
        <f>SUM(N237:N238)</f>
        <v>0</v>
      </c>
    </row>
    <row r="237" spans="1:14" ht="12.75" customHeight="1">
      <c r="A237" s="73">
        <v>3</v>
      </c>
      <c r="B237" s="74" t="s">
        <v>17</v>
      </c>
      <c r="C237" s="102">
        <v>30400</v>
      </c>
      <c r="D237" s="102">
        <f t="shared" si="9"/>
        <v>0</v>
      </c>
      <c r="E237" s="102">
        <f t="shared" si="9"/>
        <v>0</v>
      </c>
      <c r="F237" s="102">
        <f t="shared" si="9"/>
        <v>30400</v>
      </c>
      <c r="G237" s="102">
        <f t="shared" si="9"/>
        <v>0</v>
      </c>
      <c r="H237" s="102">
        <f t="shared" si="9"/>
        <v>0</v>
      </c>
      <c r="I237" s="102">
        <f t="shared" si="9"/>
        <v>0</v>
      </c>
      <c r="J237" s="102">
        <v>0</v>
      </c>
      <c r="K237" s="102">
        <f t="shared" si="9"/>
        <v>0</v>
      </c>
      <c r="L237" s="215">
        <v>30400</v>
      </c>
      <c r="M237" s="215">
        <v>30400</v>
      </c>
      <c r="N237" s="62"/>
    </row>
    <row r="238" spans="1:14" ht="13.5" customHeight="1">
      <c r="A238" s="75">
        <v>32</v>
      </c>
      <c r="B238" s="76" t="s">
        <v>22</v>
      </c>
      <c r="C238" s="97">
        <v>30400</v>
      </c>
      <c r="D238" s="97">
        <f aca="true" t="shared" si="10" ref="D238:I238">D239+D241+D244</f>
        <v>0</v>
      </c>
      <c r="E238" s="97">
        <f t="shared" si="10"/>
        <v>0</v>
      </c>
      <c r="F238" s="97">
        <f t="shared" si="10"/>
        <v>30400</v>
      </c>
      <c r="G238" s="97">
        <f t="shared" si="10"/>
        <v>0</v>
      </c>
      <c r="H238" s="97">
        <f t="shared" si="10"/>
        <v>0</v>
      </c>
      <c r="I238" s="97">
        <f t="shared" si="10"/>
        <v>0</v>
      </c>
      <c r="J238" s="97">
        <v>0</v>
      </c>
      <c r="K238" s="97">
        <f>K239+K241+K244</f>
        <v>0</v>
      </c>
      <c r="L238" s="144">
        <v>30400</v>
      </c>
      <c r="M238" s="144">
        <v>30400</v>
      </c>
      <c r="N238" s="62"/>
    </row>
    <row r="239" spans="1:14" ht="25.5" customHeight="1">
      <c r="A239" s="77">
        <v>322</v>
      </c>
      <c r="B239" s="78" t="s">
        <v>24</v>
      </c>
      <c r="C239" s="98">
        <f>SUM(D239:M239)</f>
        <v>60800</v>
      </c>
      <c r="D239" s="98">
        <f aca="true" t="shared" si="11" ref="D239:N239">D240</f>
        <v>0</v>
      </c>
      <c r="E239" s="98">
        <f t="shared" si="11"/>
        <v>0</v>
      </c>
      <c r="F239" s="98">
        <f t="shared" si="11"/>
        <v>0</v>
      </c>
      <c r="G239" s="98">
        <f t="shared" si="11"/>
        <v>0</v>
      </c>
      <c r="H239" s="98">
        <f t="shared" si="11"/>
        <v>0</v>
      </c>
      <c r="I239" s="98">
        <f t="shared" si="11"/>
        <v>0</v>
      </c>
      <c r="J239" s="98">
        <v>0</v>
      </c>
      <c r="K239" s="98">
        <f t="shared" si="11"/>
        <v>0</v>
      </c>
      <c r="L239" s="216">
        <v>30400</v>
      </c>
      <c r="M239" s="216">
        <v>30400</v>
      </c>
      <c r="N239" s="72">
        <f t="shared" si="11"/>
        <v>0</v>
      </c>
    </row>
    <row r="240" spans="1:14" ht="20.25" customHeight="1">
      <c r="A240" s="63">
        <v>3221</v>
      </c>
      <c r="B240" s="64" t="s">
        <v>45</v>
      </c>
      <c r="C240" s="99">
        <f>SUM(D240:M240)</f>
        <v>0</v>
      </c>
      <c r="D240" s="99">
        <v>0</v>
      </c>
      <c r="E240" s="99">
        <v>0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L240" s="222">
        <v>0</v>
      </c>
      <c r="M240" s="222">
        <v>0</v>
      </c>
      <c r="N240" s="62"/>
    </row>
    <row r="241" spans="1:14" ht="16.5" customHeight="1">
      <c r="A241" s="77">
        <v>323</v>
      </c>
      <c r="B241" s="78" t="s">
        <v>25</v>
      </c>
      <c r="C241" s="98">
        <f>SUM(D241:M241)</f>
        <v>0</v>
      </c>
      <c r="D241" s="98">
        <f aca="true" t="shared" si="12" ref="D241:M241">SUM(D242:D243)</f>
        <v>0</v>
      </c>
      <c r="E241" s="98">
        <f t="shared" si="12"/>
        <v>0</v>
      </c>
      <c r="F241" s="98">
        <f t="shared" si="12"/>
        <v>0</v>
      </c>
      <c r="G241" s="98">
        <f t="shared" si="12"/>
        <v>0</v>
      </c>
      <c r="H241" s="98">
        <f t="shared" si="12"/>
        <v>0</v>
      </c>
      <c r="I241" s="98">
        <f t="shared" si="12"/>
        <v>0</v>
      </c>
      <c r="J241" s="98">
        <v>0</v>
      </c>
      <c r="K241" s="98">
        <f>SUM(K242:K243)</f>
        <v>0</v>
      </c>
      <c r="L241" s="216">
        <f>SUM(L242:L243)</f>
        <v>0</v>
      </c>
      <c r="M241" s="216">
        <f t="shared" si="12"/>
        <v>0</v>
      </c>
      <c r="N241" s="80" t="e">
        <f>N242</f>
        <v>#REF!</v>
      </c>
    </row>
    <row r="242" spans="1:14" ht="12.75" customHeight="1">
      <c r="A242" s="63">
        <v>3237</v>
      </c>
      <c r="B242" s="64" t="s">
        <v>55</v>
      </c>
      <c r="C242" s="99">
        <f>SUM(D242:M242)</f>
        <v>0</v>
      </c>
      <c r="D242" s="99">
        <v>0</v>
      </c>
      <c r="E242" s="99">
        <v>0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L242" s="222">
        <v>0</v>
      </c>
      <c r="M242" s="222">
        <v>0</v>
      </c>
      <c r="N242" s="71" t="e">
        <f>N243</f>
        <v>#REF!</v>
      </c>
    </row>
    <row r="243" spans="1:14" ht="12.75" customHeight="1">
      <c r="A243" s="63">
        <v>3239</v>
      </c>
      <c r="B243" s="64" t="s">
        <v>57</v>
      </c>
      <c r="C243" s="99">
        <f>SUM(D243:M243)</f>
        <v>0</v>
      </c>
      <c r="D243" s="99">
        <v>0</v>
      </c>
      <c r="E243" s="99">
        <v>0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L243" s="222">
        <v>0</v>
      </c>
      <c r="M243" s="222">
        <v>0</v>
      </c>
      <c r="N243" s="59" t="e">
        <f>N244+#REF!+#REF!</f>
        <v>#REF!</v>
      </c>
    </row>
    <row r="244" spans="1:14" ht="12.75" customHeight="1">
      <c r="A244" s="60">
        <v>329</v>
      </c>
      <c r="B244" s="61" t="s">
        <v>26</v>
      </c>
      <c r="C244" s="98">
        <v>30400</v>
      </c>
      <c r="D244" s="98">
        <f aca="true" t="shared" si="13" ref="D244:N244">D245</f>
        <v>0</v>
      </c>
      <c r="E244" s="98">
        <f t="shared" si="13"/>
        <v>0</v>
      </c>
      <c r="F244" s="98">
        <f t="shared" si="13"/>
        <v>30400</v>
      </c>
      <c r="G244" s="98">
        <f t="shared" si="13"/>
        <v>0</v>
      </c>
      <c r="H244" s="98">
        <f t="shared" si="13"/>
        <v>0</v>
      </c>
      <c r="I244" s="98">
        <f t="shared" si="13"/>
        <v>0</v>
      </c>
      <c r="J244" s="98">
        <v>0</v>
      </c>
      <c r="K244" s="98">
        <f t="shared" si="13"/>
        <v>0</v>
      </c>
      <c r="L244" s="216">
        <v>30400</v>
      </c>
      <c r="M244" s="216">
        <v>30400</v>
      </c>
      <c r="N244" s="72">
        <f t="shared" si="13"/>
        <v>0</v>
      </c>
    </row>
    <row r="245" spans="1:14" ht="12.75" customHeight="1">
      <c r="A245" s="63">
        <v>3299</v>
      </c>
      <c r="B245" s="64" t="s">
        <v>26</v>
      </c>
      <c r="C245" s="99">
        <v>30400</v>
      </c>
      <c r="D245" s="99">
        <v>0</v>
      </c>
      <c r="E245" s="99">
        <v>0</v>
      </c>
      <c r="F245" s="99">
        <v>30400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222">
        <v>0</v>
      </c>
      <c r="M245" s="222">
        <v>0</v>
      </c>
      <c r="N245" s="62"/>
    </row>
    <row r="246" spans="1:14" ht="12.75" customHeight="1">
      <c r="A246" s="63"/>
      <c r="B246" s="176"/>
      <c r="C246" s="99">
        <v>0</v>
      </c>
      <c r="D246" s="99">
        <v>0</v>
      </c>
      <c r="E246" s="99">
        <v>0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L246" s="222">
        <v>0</v>
      </c>
      <c r="M246" s="222">
        <v>0</v>
      </c>
      <c r="N246" s="62"/>
    </row>
    <row r="247" spans="1:14" ht="24.75" customHeight="1">
      <c r="A247" s="291" t="s">
        <v>154</v>
      </c>
      <c r="B247" s="291"/>
      <c r="C247" s="183">
        <v>15912</v>
      </c>
      <c r="D247" s="183">
        <v>0</v>
      </c>
      <c r="E247" s="183">
        <v>0</v>
      </c>
      <c r="F247" s="183">
        <v>0</v>
      </c>
      <c r="G247" s="183">
        <v>0</v>
      </c>
      <c r="H247" s="183">
        <v>0</v>
      </c>
      <c r="I247" s="183">
        <v>15912</v>
      </c>
      <c r="J247" s="183">
        <v>0</v>
      </c>
      <c r="K247" s="183">
        <v>0</v>
      </c>
      <c r="L247" s="217">
        <v>15912</v>
      </c>
      <c r="M247" s="217">
        <v>15912</v>
      </c>
      <c r="N247" s="62"/>
    </row>
    <row r="248" spans="1:14" ht="12.75" customHeight="1">
      <c r="A248" s="73">
        <v>3</v>
      </c>
      <c r="B248" s="74" t="s">
        <v>17</v>
      </c>
      <c r="C248" s="102">
        <v>15912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15912</v>
      </c>
      <c r="J248" s="102">
        <v>0</v>
      </c>
      <c r="K248" s="102">
        <v>0</v>
      </c>
      <c r="L248" s="215">
        <v>15912</v>
      </c>
      <c r="M248" s="215">
        <v>15912</v>
      </c>
      <c r="N248" s="62"/>
    </row>
    <row r="249" spans="1:14" ht="12.75" customHeight="1">
      <c r="A249" s="75">
        <v>32</v>
      </c>
      <c r="B249" s="76" t="s">
        <v>22</v>
      </c>
      <c r="C249" s="97">
        <v>15912</v>
      </c>
      <c r="D249" s="97">
        <v>0</v>
      </c>
      <c r="E249" s="97">
        <v>0</v>
      </c>
      <c r="F249" s="97">
        <v>0</v>
      </c>
      <c r="G249" s="97">
        <v>0</v>
      </c>
      <c r="H249" s="97">
        <v>0</v>
      </c>
      <c r="I249" s="97">
        <v>15912</v>
      </c>
      <c r="J249" s="97">
        <v>0</v>
      </c>
      <c r="K249" s="97">
        <v>0</v>
      </c>
      <c r="L249" s="144">
        <v>15912</v>
      </c>
      <c r="M249" s="144">
        <v>15912</v>
      </c>
      <c r="N249" s="62"/>
    </row>
    <row r="250" spans="1:14" ht="12.75" customHeight="1">
      <c r="A250" s="77">
        <v>321</v>
      </c>
      <c r="B250" s="77" t="s">
        <v>23</v>
      </c>
      <c r="C250" s="192">
        <v>0</v>
      </c>
      <c r="D250" s="192">
        <v>0</v>
      </c>
      <c r="E250" s="192">
        <v>0</v>
      </c>
      <c r="F250" s="192">
        <v>0</v>
      </c>
      <c r="G250" s="192">
        <v>0</v>
      </c>
      <c r="H250" s="192">
        <v>0</v>
      </c>
      <c r="I250" s="192">
        <v>0</v>
      </c>
      <c r="J250" s="192">
        <v>0</v>
      </c>
      <c r="K250" s="192">
        <v>0</v>
      </c>
      <c r="L250" s="224">
        <v>0</v>
      </c>
      <c r="M250" s="224">
        <v>0</v>
      </c>
      <c r="N250" s="62"/>
    </row>
    <row r="251" spans="1:14" ht="12.75" customHeight="1">
      <c r="A251" s="63">
        <v>3212</v>
      </c>
      <c r="B251" s="63" t="s">
        <v>42</v>
      </c>
      <c r="C251" s="105">
        <v>0</v>
      </c>
      <c r="D251" s="105">
        <v>0</v>
      </c>
      <c r="E251" s="105">
        <v>0</v>
      </c>
      <c r="F251" s="105">
        <v>0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225">
        <v>0</v>
      </c>
      <c r="M251" s="225">
        <v>0</v>
      </c>
      <c r="N251" s="62"/>
    </row>
    <row r="252" spans="1:14" ht="32.25" customHeight="1">
      <c r="A252" s="77">
        <v>324</v>
      </c>
      <c r="B252" s="78" t="s">
        <v>155</v>
      </c>
      <c r="C252" s="98">
        <v>15912</v>
      </c>
      <c r="D252" s="98">
        <f>D253</f>
        <v>0</v>
      </c>
      <c r="E252" s="98">
        <f>E253</f>
        <v>0</v>
      </c>
      <c r="F252" s="98">
        <f>F253</f>
        <v>0</v>
      </c>
      <c r="G252" s="98">
        <f>G253</f>
        <v>0</v>
      </c>
      <c r="H252" s="98">
        <f>H253</f>
        <v>0</v>
      </c>
      <c r="I252" s="98">
        <v>15912</v>
      </c>
      <c r="J252" s="98">
        <v>0</v>
      </c>
      <c r="K252" s="98">
        <v>0</v>
      </c>
      <c r="L252" s="216">
        <v>15912</v>
      </c>
      <c r="M252" s="216">
        <v>15912</v>
      </c>
      <c r="N252" s="62"/>
    </row>
    <row r="253" spans="1:14" ht="22.5" customHeight="1">
      <c r="A253" s="63">
        <v>3241</v>
      </c>
      <c r="B253" s="176" t="s">
        <v>156</v>
      </c>
      <c r="C253" s="99">
        <v>15912</v>
      </c>
      <c r="D253" s="99">
        <v>0</v>
      </c>
      <c r="E253" s="99">
        <v>0</v>
      </c>
      <c r="F253" s="99"/>
      <c r="G253" s="99">
        <v>0</v>
      </c>
      <c r="H253" s="99">
        <v>0</v>
      </c>
      <c r="I253" s="99">
        <v>15912</v>
      </c>
      <c r="J253" s="99">
        <v>0</v>
      </c>
      <c r="K253" s="99">
        <v>0</v>
      </c>
      <c r="L253" s="222">
        <v>0</v>
      </c>
      <c r="M253" s="222">
        <v>0</v>
      </c>
      <c r="N253" s="62"/>
    </row>
    <row r="254" spans="1:14" ht="12.75" customHeight="1">
      <c r="A254" s="63"/>
      <c r="B254" s="176"/>
      <c r="C254" s="99">
        <v>0</v>
      </c>
      <c r="D254" s="99">
        <v>0</v>
      </c>
      <c r="E254" s="99">
        <v>0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222">
        <v>0</v>
      </c>
      <c r="M254" s="222">
        <v>0</v>
      </c>
      <c r="N254" s="62"/>
    </row>
    <row r="255" spans="1:14" ht="12.75" customHeight="1">
      <c r="A255" s="81" t="s">
        <v>157</v>
      </c>
      <c r="B255" s="184"/>
      <c r="C255" s="183">
        <v>278192</v>
      </c>
      <c r="D255" s="183">
        <v>0</v>
      </c>
      <c r="E255" s="183">
        <v>67576</v>
      </c>
      <c r="F255" s="183">
        <f>F256</f>
        <v>21216</v>
      </c>
      <c r="G255" s="183">
        <v>79000</v>
      </c>
      <c r="H255" s="183">
        <v>40000</v>
      </c>
      <c r="I255" s="183">
        <f>I256</f>
        <v>0</v>
      </c>
      <c r="J255" s="183">
        <v>50000</v>
      </c>
      <c r="K255" s="183">
        <v>20400</v>
      </c>
      <c r="L255" s="217">
        <v>278192</v>
      </c>
      <c r="M255" s="217">
        <v>278192</v>
      </c>
      <c r="N255" s="62"/>
    </row>
    <row r="256" spans="1:14" ht="12.75" customHeight="1">
      <c r="A256" s="55">
        <v>4</v>
      </c>
      <c r="B256" s="70" t="s">
        <v>30</v>
      </c>
      <c r="C256" s="102">
        <v>278192</v>
      </c>
      <c r="D256" s="102">
        <v>0</v>
      </c>
      <c r="E256" s="102">
        <v>67576</v>
      </c>
      <c r="F256" s="102">
        <f>F257</f>
        <v>21216</v>
      </c>
      <c r="G256" s="102">
        <v>79000</v>
      </c>
      <c r="H256" s="102">
        <v>40000</v>
      </c>
      <c r="I256" s="102">
        <f>I257</f>
        <v>0</v>
      </c>
      <c r="J256" s="102">
        <v>50000</v>
      </c>
      <c r="K256" s="102">
        <v>20400</v>
      </c>
      <c r="L256" s="215">
        <v>278192</v>
      </c>
      <c r="M256" s="215">
        <v>278192</v>
      </c>
      <c r="N256" s="62"/>
    </row>
    <row r="257" spans="1:14" ht="12.75" customHeight="1">
      <c r="A257" s="57">
        <v>42</v>
      </c>
      <c r="B257" s="58" t="s">
        <v>31</v>
      </c>
      <c r="C257" s="97">
        <v>278192</v>
      </c>
      <c r="D257" s="97">
        <v>0</v>
      </c>
      <c r="E257" s="97">
        <v>67576</v>
      </c>
      <c r="F257" s="97">
        <f>F258+F266</f>
        <v>21216</v>
      </c>
      <c r="G257" s="97">
        <v>79000</v>
      </c>
      <c r="H257" s="97">
        <v>40000</v>
      </c>
      <c r="I257" s="97">
        <f>I258+I266</f>
        <v>0</v>
      </c>
      <c r="J257" s="97">
        <v>50000</v>
      </c>
      <c r="K257" s="97">
        <v>20400</v>
      </c>
      <c r="L257" s="144">
        <v>278192</v>
      </c>
      <c r="M257" s="144">
        <v>278192</v>
      </c>
      <c r="N257" s="62"/>
    </row>
    <row r="258" spans="1:14" ht="12.75" customHeight="1">
      <c r="A258" s="60">
        <v>422</v>
      </c>
      <c r="B258" s="61" t="s">
        <v>29</v>
      </c>
      <c r="C258" s="98">
        <v>257792</v>
      </c>
      <c r="D258" s="98">
        <v>0</v>
      </c>
      <c r="E258" s="98">
        <v>62476</v>
      </c>
      <c r="F258" s="98">
        <f>F259+F264+F265</f>
        <v>21216</v>
      </c>
      <c r="G258" s="98">
        <v>68800</v>
      </c>
      <c r="H258" s="98">
        <v>40000</v>
      </c>
      <c r="I258" s="98">
        <f>I259+I264+I265</f>
        <v>0</v>
      </c>
      <c r="J258" s="98">
        <v>50000</v>
      </c>
      <c r="K258" s="98">
        <v>15300</v>
      </c>
      <c r="L258" s="216">
        <v>257792</v>
      </c>
      <c r="M258" s="216">
        <v>257792</v>
      </c>
      <c r="N258" s="62"/>
    </row>
    <row r="259" spans="1:14" s="5" customFormat="1" ht="14.25" customHeight="1">
      <c r="A259" s="63">
        <v>4221</v>
      </c>
      <c r="B259" s="64" t="s">
        <v>62</v>
      </c>
      <c r="C259" s="99">
        <v>86176</v>
      </c>
      <c r="D259" s="99">
        <v>0</v>
      </c>
      <c r="E259" s="99">
        <v>42876</v>
      </c>
      <c r="F259" s="99">
        <v>0</v>
      </c>
      <c r="G259" s="99">
        <v>0</v>
      </c>
      <c r="H259" s="99">
        <v>40000</v>
      </c>
      <c r="I259" s="99">
        <v>0</v>
      </c>
      <c r="J259" s="99">
        <v>0</v>
      </c>
      <c r="K259" s="99">
        <v>3300</v>
      </c>
      <c r="L259" s="222">
        <v>0</v>
      </c>
      <c r="M259" s="222">
        <v>0</v>
      </c>
      <c r="N259" s="62"/>
    </row>
    <row r="260" spans="1:14" ht="20.25" customHeight="1">
      <c r="A260" s="63">
        <v>4224</v>
      </c>
      <c r="B260" s="64" t="s">
        <v>122</v>
      </c>
      <c r="C260" s="99">
        <v>10000</v>
      </c>
      <c r="D260" s="99">
        <v>0</v>
      </c>
      <c r="E260" s="99">
        <v>0</v>
      </c>
      <c r="F260" s="99">
        <v>0</v>
      </c>
      <c r="G260" s="99">
        <v>10000</v>
      </c>
      <c r="H260" s="99">
        <v>0</v>
      </c>
      <c r="I260" s="99">
        <v>0</v>
      </c>
      <c r="J260" s="99">
        <v>0</v>
      </c>
      <c r="K260" s="99">
        <v>0</v>
      </c>
      <c r="L260" s="222">
        <v>0</v>
      </c>
      <c r="M260" s="222">
        <v>0</v>
      </c>
      <c r="N260" s="72">
        <f>N261</f>
        <v>0</v>
      </c>
    </row>
    <row r="261" spans="1:14" ht="18" customHeight="1">
      <c r="A261" s="63">
        <v>4222</v>
      </c>
      <c r="B261" s="64" t="s">
        <v>174</v>
      </c>
      <c r="C261" s="99">
        <v>16000</v>
      </c>
      <c r="D261" s="99">
        <v>0</v>
      </c>
      <c r="E261" s="99">
        <v>4000</v>
      </c>
      <c r="F261" s="99">
        <v>0</v>
      </c>
      <c r="G261" s="187">
        <v>0</v>
      </c>
      <c r="H261" s="99">
        <v>0</v>
      </c>
      <c r="I261" s="99">
        <v>0</v>
      </c>
      <c r="J261" s="99">
        <v>0</v>
      </c>
      <c r="K261" s="99">
        <v>12000</v>
      </c>
      <c r="L261" s="222">
        <v>0</v>
      </c>
      <c r="M261" s="222">
        <v>0</v>
      </c>
      <c r="N261" s="62"/>
    </row>
    <row r="262" spans="1:14" ht="13.5" customHeight="1">
      <c r="A262" s="63">
        <v>4223</v>
      </c>
      <c r="B262" s="64" t="s">
        <v>78</v>
      </c>
      <c r="C262" s="99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222">
        <v>0</v>
      </c>
      <c r="M262" s="222">
        <v>0</v>
      </c>
      <c r="N262" s="62"/>
    </row>
    <row r="263" spans="1:14" ht="12.75">
      <c r="A263" s="63">
        <v>4225</v>
      </c>
      <c r="B263" s="64" t="s">
        <v>121</v>
      </c>
      <c r="C263" s="99">
        <v>52200</v>
      </c>
      <c r="D263" s="99">
        <v>0</v>
      </c>
      <c r="E263" s="99">
        <v>0</v>
      </c>
      <c r="F263" s="99">
        <v>0</v>
      </c>
      <c r="G263" s="99">
        <v>52200</v>
      </c>
      <c r="H263" s="99">
        <v>0</v>
      </c>
      <c r="I263" s="99">
        <v>0</v>
      </c>
      <c r="J263" s="99">
        <v>0</v>
      </c>
      <c r="K263" s="99">
        <v>0</v>
      </c>
      <c r="L263" s="222">
        <v>0</v>
      </c>
      <c r="M263" s="222">
        <v>0</v>
      </c>
      <c r="N263" s="62"/>
    </row>
    <row r="264" spans="1:14" s="5" customFormat="1" ht="12.75">
      <c r="A264" s="63">
        <v>4226</v>
      </c>
      <c r="B264" s="64" t="s">
        <v>175</v>
      </c>
      <c r="C264" s="99">
        <v>16900</v>
      </c>
      <c r="D264" s="99">
        <v>0</v>
      </c>
      <c r="E264" s="99">
        <v>10300</v>
      </c>
      <c r="F264" s="99">
        <v>0</v>
      </c>
      <c r="G264" s="99">
        <v>6600</v>
      </c>
      <c r="H264" s="99">
        <v>0</v>
      </c>
      <c r="I264" s="99">
        <v>0</v>
      </c>
      <c r="J264" s="99">
        <v>0</v>
      </c>
      <c r="K264" s="99">
        <v>0</v>
      </c>
      <c r="L264" s="222">
        <v>0</v>
      </c>
      <c r="M264" s="222">
        <v>0</v>
      </c>
      <c r="N264" s="80">
        <f>'PLAN RASHODA I IZDATAKA'!N265</f>
        <v>215000</v>
      </c>
    </row>
    <row r="265" spans="1:14" s="5" customFormat="1" ht="26.25">
      <c r="A265" s="63">
        <v>4227</v>
      </c>
      <c r="B265" s="64" t="s">
        <v>63</v>
      </c>
      <c r="C265" s="99">
        <v>76516</v>
      </c>
      <c r="D265" s="99">
        <v>0</v>
      </c>
      <c r="E265" s="99">
        <v>5300</v>
      </c>
      <c r="F265" s="99">
        <v>21216</v>
      </c>
      <c r="G265" s="99">
        <v>0</v>
      </c>
      <c r="H265" s="99">
        <v>0</v>
      </c>
      <c r="I265" s="99">
        <v>0</v>
      </c>
      <c r="J265" s="99">
        <v>50000</v>
      </c>
      <c r="K265" s="99">
        <v>0</v>
      </c>
      <c r="L265" s="222">
        <v>0</v>
      </c>
      <c r="M265" s="222">
        <v>0</v>
      </c>
      <c r="N265" s="71">
        <f>N266</f>
        <v>215000</v>
      </c>
    </row>
    <row r="266" spans="1:14" s="5" customFormat="1" ht="26.25">
      <c r="A266" s="60">
        <v>424</v>
      </c>
      <c r="B266" s="61" t="s">
        <v>32</v>
      </c>
      <c r="C266" s="98">
        <v>20400</v>
      </c>
      <c r="D266" s="98">
        <f>D267</f>
        <v>0</v>
      </c>
      <c r="E266" s="98">
        <v>5100</v>
      </c>
      <c r="F266" s="98">
        <f>F267</f>
        <v>0</v>
      </c>
      <c r="G266" s="98">
        <v>10200</v>
      </c>
      <c r="H266" s="98">
        <f>H267</f>
        <v>0</v>
      </c>
      <c r="I266" s="98">
        <f>I267</f>
        <v>0</v>
      </c>
      <c r="J266" s="98">
        <v>0</v>
      </c>
      <c r="K266" s="98">
        <v>5100</v>
      </c>
      <c r="L266" s="216">
        <v>20400</v>
      </c>
      <c r="M266" s="216">
        <v>20400</v>
      </c>
      <c r="N266" s="97">
        <v>215000</v>
      </c>
    </row>
    <row r="267" spans="1:14" s="5" customFormat="1" ht="12.75">
      <c r="A267" s="63">
        <v>4241</v>
      </c>
      <c r="B267" s="64" t="s">
        <v>64</v>
      </c>
      <c r="C267" s="99">
        <v>20400</v>
      </c>
      <c r="D267" s="99">
        <v>0</v>
      </c>
      <c r="E267" s="99">
        <v>5100</v>
      </c>
      <c r="F267" s="99">
        <v>0</v>
      </c>
      <c r="G267" s="99">
        <v>10200</v>
      </c>
      <c r="H267" s="99">
        <v>0</v>
      </c>
      <c r="I267" s="99">
        <v>0</v>
      </c>
      <c r="J267" s="99">
        <v>0</v>
      </c>
      <c r="K267" s="99">
        <v>5100</v>
      </c>
      <c r="L267" s="222">
        <v>0</v>
      </c>
      <c r="M267" s="222">
        <v>0</v>
      </c>
      <c r="N267" s="72">
        <f>N268</f>
        <v>0</v>
      </c>
    </row>
    <row r="268" spans="1:14" ht="12" customHeight="1">
      <c r="A268" s="63"/>
      <c r="B268" s="64"/>
      <c r="C268" s="99">
        <v>0</v>
      </c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222">
        <v>0</v>
      </c>
      <c r="M268" s="222">
        <v>0</v>
      </c>
      <c r="N268" s="62"/>
    </row>
    <row r="269" spans="1:14" ht="18" customHeight="1">
      <c r="A269" s="287" t="s">
        <v>158</v>
      </c>
      <c r="B269" s="288"/>
      <c r="C269" s="183">
        <v>5000</v>
      </c>
      <c r="D269" s="183">
        <v>0</v>
      </c>
      <c r="E269" s="183">
        <f>'PLAN RASHODA I IZDATAKA'!E270</f>
        <v>5000</v>
      </c>
      <c r="F269" s="183">
        <f>'PLAN RASHODA I IZDATAKA'!F270</f>
        <v>0</v>
      </c>
      <c r="G269" s="183">
        <f>'PLAN RASHODA I IZDATAKA'!G270</f>
        <v>0</v>
      </c>
      <c r="H269" s="183">
        <f>'PLAN RASHODA I IZDATAKA'!H270</f>
        <v>0</v>
      </c>
      <c r="I269" s="183">
        <f aca="true" t="shared" si="14" ref="I269:K272">I270</f>
        <v>0</v>
      </c>
      <c r="J269" s="183">
        <v>0</v>
      </c>
      <c r="K269" s="183">
        <f t="shared" si="14"/>
        <v>0</v>
      </c>
      <c r="L269" s="217">
        <v>5000</v>
      </c>
      <c r="M269" s="217">
        <v>5000</v>
      </c>
      <c r="N269" s="62"/>
    </row>
    <row r="270" spans="1:14" ht="27" customHeight="1">
      <c r="A270" s="55">
        <v>4</v>
      </c>
      <c r="B270" s="70" t="s">
        <v>30</v>
      </c>
      <c r="C270" s="102">
        <v>5000</v>
      </c>
      <c r="D270" s="102">
        <v>0</v>
      </c>
      <c r="E270" s="102">
        <f aca="true" t="shared" si="15" ref="E270:H271">E271</f>
        <v>5000</v>
      </c>
      <c r="F270" s="102">
        <f t="shared" si="15"/>
        <v>0</v>
      </c>
      <c r="G270" s="102">
        <f t="shared" si="15"/>
        <v>0</v>
      </c>
      <c r="H270" s="102">
        <f t="shared" si="15"/>
        <v>0</v>
      </c>
      <c r="I270" s="102">
        <f t="shared" si="14"/>
        <v>0</v>
      </c>
      <c r="J270" s="102">
        <v>0</v>
      </c>
      <c r="K270" s="102">
        <f t="shared" si="14"/>
        <v>0</v>
      </c>
      <c r="L270" s="215">
        <v>5000</v>
      </c>
      <c r="M270" s="215">
        <v>5000</v>
      </c>
      <c r="N270" s="68" t="e">
        <f>N271</f>
        <v>#REF!</v>
      </c>
    </row>
    <row r="271" spans="1:14" ht="26.25" customHeight="1">
      <c r="A271" s="57">
        <v>45</v>
      </c>
      <c r="B271" s="58" t="s">
        <v>67</v>
      </c>
      <c r="C271" s="97">
        <v>5000</v>
      </c>
      <c r="D271" s="97">
        <v>0</v>
      </c>
      <c r="E271" s="97">
        <f t="shared" si="15"/>
        <v>5000</v>
      </c>
      <c r="F271" s="97">
        <f t="shared" si="15"/>
        <v>0</v>
      </c>
      <c r="G271" s="97">
        <f t="shared" si="15"/>
        <v>0</v>
      </c>
      <c r="H271" s="97">
        <f t="shared" si="15"/>
        <v>0</v>
      </c>
      <c r="I271" s="97">
        <f t="shared" si="14"/>
        <v>0</v>
      </c>
      <c r="J271" s="97">
        <v>0</v>
      </c>
      <c r="K271" s="97">
        <f t="shared" si="14"/>
        <v>0</v>
      </c>
      <c r="L271" s="144">
        <v>5000</v>
      </c>
      <c r="M271" s="144">
        <v>5000</v>
      </c>
      <c r="N271" s="69" t="e">
        <f>N272</f>
        <v>#REF!</v>
      </c>
    </row>
    <row r="272" spans="1:14" ht="24.75" customHeight="1">
      <c r="A272" s="60">
        <v>451</v>
      </c>
      <c r="B272" s="61" t="s">
        <v>68</v>
      </c>
      <c r="C272" s="98">
        <f>SUM(D272:M272)</f>
        <v>15000</v>
      </c>
      <c r="D272" s="98">
        <v>0</v>
      </c>
      <c r="E272" s="98">
        <v>5000</v>
      </c>
      <c r="F272" s="98">
        <f>F273</f>
        <v>0</v>
      </c>
      <c r="G272" s="98">
        <f>G273</f>
        <v>0</v>
      </c>
      <c r="H272" s="98">
        <f>H273</f>
        <v>0</v>
      </c>
      <c r="I272" s="98">
        <f t="shared" si="14"/>
        <v>0</v>
      </c>
      <c r="J272" s="98">
        <v>0</v>
      </c>
      <c r="K272" s="98">
        <f t="shared" si="14"/>
        <v>0</v>
      </c>
      <c r="L272" s="216">
        <v>5000</v>
      </c>
      <c r="M272" s="216">
        <v>5000</v>
      </c>
      <c r="N272" s="71" t="e">
        <f>N273</f>
        <v>#REF!</v>
      </c>
    </row>
    <row r="273" spans="1:14" ht="26.25">
      <c r="A273" s="63">
        <v>4511</v>
      </c>
      <c r="B273" s="64" t="s">
        <v>68</v>
      </c>
      <c r="C273" s="99">
        <f>SUM(D273:M273)</f>
        <v>5000</v>
      </c>
      <c r="D273" s="99">
        <v>0</v>
      </c>
      <c r="E273" s="99">
        <v>5000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222">
        <v>0</v>
      </c>
      <c r="M273" s="222">
        <v>0</v>
      </c>
      <c r="N273" s="59" t="e">
        <f>N274</f>
        <v>#REF!</v>
      </c>
    </row>
    <row r="274" spans="1:14" ht="12.75">
      <c r="A274" s="63"/>
      <c r="B274" s="64"/>
      <c r="C274" s="99">
        <v>0</v>
      </c>
      <c r="D274" s="99">
        <v>0</v>
      </c>
      <c r="E274" s="99"/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222">
        <v>0</v>
      </c>
      <c r="M274" s="222">
        <v>0</v>
      </c>
      <c r="N274" s="72" t="e">
        <f>#REF!</f>
        <v>#REF!</v>
      </c>
    </row>
    <row r="275" spans="1:14" ht="27" customHeight="1">
      <c r="A275" s="291" t="s">
        <v>129</v>
      </c>
      <c r="B275" s="291"/>
      <c r="C275" s="183">
        <v>40000</v>
      </c>
      <c r="D275" s="183">
        <v>0</v>
      </c>
      <c r="E275" s="183">
        <f aca="true" t="shared" si="16" ref="E275:G278">E276</f>
        <v>0</v>
      </c>
      <c r="F275" s="183">
        <f t="shared" si="16"/>
        <v>0</v>
      </c>
      <c r="G275" s="183">
        <f t="shared" si="16"/>
        <v>0</v>
      </c>
      <c r="H275" s="183">
        <v>40000</v>
      </c>
      <c r="I275" s="183">
        <f>I276</f>
        <v>0</v>
      </c>
      <c r="J275" s="183">
        <v>0</v>
      </c>
      <c r="K275" s="183">
        <v>0</v>
      </c>
      <c r="L275" s="217">
        <v>40000</v>
      </c>
      <c r="M275" s="217">
        <v>40000</v>
      </c>
      <c r="N275" s="62"/>
    </row>
    <row r="276" spans="1:14" ht="14.25" customHeight="1">
      <c r="A276" s="82">
        <v>3</v>
      </c>
      <c r="B276" s="74" t="s">
        <v>17</v>
      </c>
      <c r="C276" s="102">
        <v>40000</v>
      </c>
      <c r="D276" s="102">
        <v>0</v>
      </c>
      <c r="E276" s="102">
        <f t="shared" si="16"/>
        <v>0</v>
      </c>
      <c r="F276" s="102">
        <f t="shared" si="16"/>
        <v>0</v>
      </c>
      <c r="G276" s="102">
        <f t="shared" si="16"/>
        <v>0</v>
      </c>
      <c r="H276" s="102">
        <v>40000</v>
      </c>
      <c r="I276" s="102">
        <f>I277</f>
        <v>0</v>
      </c>
      <c r="J276" s="102">
        <v>0</v>
      </c>
      <c r="K276" s="102">
        <v>0</v>
      </c>
      <c r="L276" s="215">
        <v>40000</v>
      </c>
      <c r="M276" s="215">
        <v>40000</v>
      </c>
      <c r="N276" s="62"/>
    </row>
    <row r="277" spans="1:14" ht="12.75" customHeight="1">
      <c r="A277" s="75">
        <v>32</v>
      </c>
      <c r="B277" s="76" t="s">
        <v>22</v>
      </c>
      <c r="C277" s="97">
        <v>40000</v>
      </c>
      <c r="D277" s="97">
        <v>0</v>
      </c>
      <c r="E277" s="97">
        <f t="shared" si="16"/>
        <v>0</v>
      </c>
      <c r="F277" s="97">
        <f t="shared" si="16"/>
        <v>0</v>
      </c>
      <c r="G277" s="97">
        <f t="shared" si="16"/>
        <v>0</v>
      </c>
      <c r="H277" s="97">
        <v>40000</v>
      </c>
      <c r="I277" s="97">
        <f>I278</f>
        <v>0</v>
      </c>
      <c r="J277" s="97">
        <v>0</v>
      </c>
      <c r="K277" s="97">
        <v>0</v>
      </c>
      <c r="L277" s="144">
        <v>40000</v>
      </c>
      <c r="M277" s="144">
        <v>40000</v>
      </c>
      <c r="N277" s="62"/>
    </row>
    <row r="278" spans="1:14" ht="12.75" customHeight="1">
      <c r="A278" s="77">
        <v>323</v>
      </c>
      <c r="B278" s="78" t="s">
        <v>25</v>
      </c>
      <c r="C278" s="98">
        <v>40000</v>
      </c>
      <c r="D278" s="98">
        <v>0</v>
      </c>
      <c r="E278" s="98">
        <f t="shared" si="16"/>
        <v>0</v>
      </c>
      <c r="F278" s="98">
        <f t="shared" si="16"/>
        <v>0</v>
      </c>
      <c r="G278" s="98">
        <f t="shared" si="16"/>
        <v>0</v>
      </c>
      <c r="H278" s="98">
        <v>40000</v>
      </c>
      <c r="I278" s="98">
        <f>I279</f>
        <v>0</v>
      </c>
      <c r="J278" s="98">
        <v>0</v>
      </c>
      <c r="K278" s="98">
        <f>K279</f>
        <v>0</v>
      </c>
      <c r="L278" s="216">
        <v>40000</v>
      </c>
      <c r="M278" s="216">
        <v>40000</v>
      </c>
      <c r="N278" s="62"/>
    </row>
    <row r="279" spans="1:14" ht="12.75" customHeight="1">
      <c r="A279" s="63">
        <v>3232</v>
      </c>
      <c r="B279" s="64" t="s">
        <v>52</v>
      </c>
      <c r="C279" s="99">
        <v>40000</v>
      </c>
      <c r="D279" s="99">
        <v>0</v>
      </c>
      <c r="E279" s="99">
        <v>0</v>
      </c>
      <c r="F279" s="99">
        <v>0</v>
      </c>
      <c r="G279" s="99">
        <v>0</v>
      </c>
      <c r="H279" s="99">
        <v>40000</v>
      </c>
      <c r="I279" s="99">
        <v>0</v>
      </c>
      <c r="J279" s="99">
        <v>0</v>
      </c>
      <c r="K279" s="99">
        <v>0</v>
      </c>
      <c r="L279" s="222">
        <v>0</v>
      </c>
      <c r="M279" s="222">
        <v>40000</v>
      </c>
      <c r="N279" s="62"/>
    </row>
    <row r="280" spans="1:14" ht="12.75" customHeight="1">
      <c r="A280" s="63"/>
      <c r="B280" s="64"/>
      <c r="C280" s="99">
        <v>0</v>
      </c>
      <c r="D280" s="99">
        <v>0</v>
      </c>
      <c r="E280" s="99">
        <v>0</v>
      </c>
      <c r="F280" s="99"/>
      <c r="G280" s="99">
        <v>0</v>
      </c>
      <c r="H280" s="99"/>
      <c r="I280" s="99">
        <v>0</v>
      </c>
      <c r="J280" s="99">
        <v>0</v>
      </c>
      <c r="K280" s="99">
        <v>0</v>
      </c>
      <c r="L280" s="222">
        <v>0</v>
      </c>
      <c r="M280" s="222">
        <v>0</v>
      </c>
      <c r="N280" s="62"/>
    </row>
    <row r="281" spans="1:14" ht="26.25" customHeight="1">
      <c r="A281" s="291" t="s">
        <v>165</v>
      </c>
      <c r="B281" s="291"/>
      <c r="C281" s="183">
        <v>615700</v>
      </c>
      <c r="D281" s="183">
        <v>0</v>
      </c>
      <c r="E281" s="183">
        <v>0</v>
      </c>
      <c r="F281" s="183">
        <v>0</v>
      </c>
      <c r="G281" s="183">
        <v>400000</v>
      </c>
      <c r="H281" s="183">
        <v>215700</v>
      </c>
      <c r="I281" s="183">
        <v>0</v>
      </c>
      <c r="J281" s="183">
        <v>0</v>
      </c>
      <c r="K281" s="183">
        <v>0</v>
      </c>
      <c r="L281" s="217">
        <v>615700</v>
      </c>
      <c r="M281" s="217">
        <v>615700</v>
      </c>
      <c r="N281" s="62"/>
    </row>
    <row r="282" spans="1:14" ht="12" customHeight="1">
      <c r="A282" s="55">
        <v>3</v>
      </c>
      <c r="B282" s="70" t="s">
        <v>17</v>
      </c>
      <c r="C282" s="102">
        <v>215700</v>
      </c>
      <c r="D282" s="197">
        <v>0</v>
      </c>
      <c r="E282" s="173">
        <v>0</v>
      </c>
      <c r="F282" s="197">
        <v>0</v>
      </c>
      <c r="G282" s="102">
        <v>0</v>
      </c>
      <c r="H282" s="102">
        <v>215700</v>
      </c>
      <c r="I282" s="197">
        <v>0</v>
      </c>
      <c r="J282" s="197">
        <v>0</v>
      </c>
      <c r="K282" s="173">
        <v>0</v>
      </c>
      <c r="L282" s="215">
        <v>215700</v>
      </c>
      <c r="M282" s="215">
        <v>215700</v>
      </c>
      <c r="N282" s="62"/>
    </row>
    <row r="283" spans="1:14" ht="12" customHeight="1">
      <c r="A283" s="57">
        <v>37</v>
      </c>
      <c r="B283" s="58" t="s">
        <v>22</v>
      </c>
      <c r="C283" s="97">
        <v>215700</v>
      </c>
      <c r="D283" s="198">
        <v>0</v>
      </c>
      <c r="E283" s="194">
        <v>0</v>
      </c>
      <c r="F283" s="198">
        <v>0</v>
      </c>
      <c r="G283" s="97">
        <v>0</v>
      </c>
      <c r="H283" s="97">
        <v>215700</v>
      </c>
      <c r="I283" s="198">
        <v>0</v>
      </c>
      <c r="J283" s="198">
        <v>0</v>
      </c>
      <c r="K283" s="194">
        <v>0</v>
      </c>
      <c r="L283" s="144">
        <v>215700</v>
      </c>
      <c r="M283" s="144">
        <v>215700</v>
      </c>
      <c r="N283" s="62"/>
    </row>
    <row r="284" spans="1:14" ht="24" customHeight="1">
      <c r="A284" s="60">
        <v>372</v>
      </c>
      <c r="B284" s="61" t="s">
        <v>119</v>
      </c>
      <c r="C284" s="97">
        <v>215700</v>
      </c>
      <c r="D284" s="198">
        <v>0</v>
      </c>
      <c r="E284" s="194">
        <v>0</v>
      </c>
      <c r="F284" s="198">
        <v>0</v>
      </c>
      <c r="G284" s="97">
        <v>0</v>
      </c>
      <c r="H284" s="97">
        <v>215700</v>
      </c>
      <c r="I284" s="198">
        <v>0</v>
      </c>
      <c r="J284" s="198">
        <v>0</v>
      </c>
      <c r="K284" s="194">
        <v>0</v>
      </c>
      <c r="L284" s="205">
        <v>215700</v>
      </c>
      <c r="M284" s="205">
        <v>215700</v>
      </c>
      <c r="N284" s="62"/>
    </row>
    <row r="285" spans="1:14" ht="13.5" customHeight="1">
      <c r="A285" s="63">
        <v>3722</v>
      </c>
      <c r="B285" s="64" t="s">
        <v>108</v>
      </c>
      <c r="C285" s="99">
        <v>215700</v>
      </c>
      <c r="D285" s="174">
        <v>0</v>
      </c>
      <c r="E285" s="99">
        <v>0</v>
      </c>
      <c r="F285" s="99">
        <v>0</v>
      </c>
      <c r="G285" s="99">
        <v>0</v>
      </c>
      <c r="H285" s="99">
        <v>215700</v>
      </c>
      <c r="I285" s="99">
        <v>0</v>
      </c>
      <c r="J285" s="95">
        <v>0</v>
      </c>
      <c r="K285" s="189">
        <v>0</v>
      </c>
      <c r="L285" s="227">
        <v>0</v>
      </c>
      <c r="M285" s="227">
        <v>0</v>
      </c>
      <c r="N285" s="62"/>
    </row>
    <row r="286" spans="1:14" ht="26.25">
      <c r="A286" s="55">
        <v>4</v>
      </c>
      <c r="B286" s="70" t="s">
        <v>133</v>
      </c>
      <c r="C286" s="102">
        <v>400000</v>
      </c>
      <c r="D286" s="170">
        <v>0</v>
      </c>
      <c r="E286" s="173">
        <v>0</v>
      </c>
      <c r="F286" s="197">
        <v>0</v>
      </c>
      <c r="G286" s="102">
        <v>400000</v>
      </c>
      <c r="H286" s="102">
        <v>0</v>
      </c>
      <c r="I286" s="197">
        <v>0</v>
      </c>
      <c r="J286" s="197">
        <v>0</v>
      </c>
      <c r="K286" s="99">
        <v>0</v>
      </c>
      <c r="L286" s="215">
        <v>400000</v>
      </c>
      <c r="M286" s="215">
        <v>400000</v>
      </c>
      <c r="N286" s="30"/>
    </row>
    <row r="287" spans="1:14" ht="26.25">
      <c r="A287" s="55">
        <v>42</v>
      </c>
      <c r="B287" s="58" t="s">
        <v>134</v>
      </c>
      <c r="C287" s="97">
        <v>400000</v>
      </c>
      <c r="D287" s="97">
        <v>0</v>
      </c>
      <c r="E287" s="194">
        <v>0</v>
      </c>
      <c r="F287" s="198">
        <v>0</v>
      </c>
      <c r="G287" s="97">
        <v>400000</v>
      </c>
      <c r="H287" s="97">
        <v>0</v>
      </c>
      <c r="I287" s="198">
        <v>0</v>
      </c>
      <c r="J287" s="198">
        <v>0</v>
      </c>
      <c r="K287" s="194">
        <v>0</v>
      </c>
      <c r="L287" s="144">
        <v>400000</v>
      </c>
      <c r="M287" s="144">
        <v>400000</v>
      </c>
      <c r="N287" s="1"/>
    </row>
    <row r="288" spans="1:14" ht="26.25">
      <c r="A288" s="60">
        <v>424</v>
      </c>
      <c r="B288" s="61" t="s">
        <v>135</v>
      </c>
      <c r="C288" s="98">
        <v>400000</v>
      </c>
      <c r="D288" s="99">
        <v>0</v>
      </c>
      <c r="E288" s="99">
        <v>0</v>
      </c>
      <c r="F288" s="99">
        <v>0</v>
      </c>
      <c r="G288" s="99">
        <v>400000</v>
      </c>
      <c r="H288" s="99">
        <v>0</v>
      </c>
      <c r="I288" s="99">
        <v>0</v>
      </c>
      <c r="J288" s="99">
        <v>0</v>
      </c>
      <c r="K288" s="99">
        <v>0</v>
      </c>
      <c r="L288" s="216">
        <v>400000</v>
      </c>
      <c r="M288" s="216">
        <v>400000</v>
      </c>
      <c r="N288" s="1"/>
    </row>
    <row r="289" spans="1:14" ht="12.75">
      <c r="A289" s="63">
        <v>4241</v>
      </c>
      <c r="B289" s="64" t="s">
        <v>136</v>
      </c>
      <c r="C289" s="99">
        <v>400000</v>
      </c>
      <c r="D289" s="99">
        <v>0</v>
      </c>
      <c r="E289" s="99">
        <v>0</v>
      </c>
      <c r="F289" s="99">
        <v>0</v>
      </c>
      <c r="G289" s="99">
        <v>400000</v>
      </c>
      <c r="H289" s="99"/>
      <c r="I289" s="99"/>
      <c r="J289" s="99">
        <v>0</v>
      </c>
      <c r="K289" s="99"/>
      <c r="L289" s="222"/>
      <c r="M289" s="222"/>
      <c r="N289" s="1"/>
    </row>
    <row r="290" spans="1:14" ht="12.75">
      <c r="A290" s="296" t="s">
        <v>66</v>
      </c>
      <c r="B290" s="296"/>
      <c r="C290" s="104">
        <v>15183266.8</v>
      </c>
      <c r="D290" s="104">
        <v>3029412.8</v>
      </c>
      <c r="E290" s="146">
        <v>310574</v>
      </c>
      <c r="F290" s="214">
        <v>712210</v>
      </c>
      <c r="G290" s="146">
        <v>10398460</v>
      </c>
      <c r="H290" s="104">
        <v>606600</v>
      </c>
      <c r="I290" s="104">
        <v>15912</v>
      </c>
      <c r="J290" s="104">
        <v>50000</v>
      </c>
      <c r="K290" s="104">
        <v>60098</v>
      </c>
      <c r="L290" s="146">
        <v>15183266.8</v>
      </c>
      <c r="M290" s="146">
        <v>15183266.8</v>
      </c>
      <c r="N290" s="1"/>
    </row>
    <row r="291" spans="1:14" ht="12.75">
      <c r="A291" s="37"/>
      <c r="B291" s="8"/>
      <c r="C291" s="95"/>
      <c r="D291" s="95"/>
      <c r="E291" s="145"/>
      <c r="F291" s="30"/>
      <c r="G291" s="30"/>
      <c r="H291" s="30"/>
      <c r="I291" s="95"/>
      <c r="J291" s="95" t="s">
        <v>87</v>
      </c>
      <c r="K291" s="95"/>
      <c r="L291" s="95"/>
      <c r="M291" s="30"/>
      <c r="N291" s="1"/>
    </row>
    <row r="292" spans="1:14" ht="12.75">
      <c r="A292" s="297" t="s">
        <v>183</v>
      </c>
      <c r="B292" s="29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297" t="s">
        <v>184</v>
      </c>
      <c r="B293" s="290"/>
      <c r="C293" s="1"/>
      <c r="D293" s="1"/>
      <c r="E293" s="1"/>
      <c r="F293" s="1"/>
      <c r="G293" s="1"/>
      <c r="H293" s="1"/>
      <c r="I293" s="289" t="s">
        <v>112</v>
      </c>
      <c r="J293" s="289"/>
      <c r="K293" s="289"/>
      <c r="L293" s="289"/>
      <c r="M293" s="290"/>
      <c r="N293" s="1"/>
    </row>
    <row r="294" spans="1:14" ht="12.75">
      <c r="A294" s="297" t="s">
        <v>185</v>
      </c>
      <c r="B294" s="29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38"/>
      <c r="B295" s="8"/>
      <c r="C295" s="1"/>
      <c r="D295" s="1"/>
      <c r="E295" s="1"/>
      <c r="F295" s="1"/>
      <c r="G295" s="1"/>
      <c r="H295" s="1"/>
      <c r="I295" s="289" t="s">
        <v>115</v>
      </c>
      <c r="J295" s="289"/>
      <c r="K295" s="289"/>
      <c r="L295" s="289"/>
      <c r="M295" s="290"/>
      <c r="N295" s="1"/>
    </row>
    <row r="296" spans="1:14" ht="12.75">
      <c r="A296" s="38"/>
      <c r="B296" s="8"/>
      <c r="C296" s="1"/>
      <c r="D296" s="1"/>
      <c r="E296" s="1"/>
      <c r="F296" s="1"/>
      <c r="G296" s="1"/>
      <c r="H296" s="1"/>
      <c r="I296" s="289" t="s">
        <v>114</v>
      </c>
      <c r="J296" s="289"/>
      <c r="K296" s="289"/>
      <c r="L296" s="289"/>
      <c r="M296" s="290"/>
      <c r="N296" s="1"/>
    </row>
    <row r="297" spans="1:14" ht="12.75">
      <c r="A297" s="38"/>
      <c r="B297" s="8"/>
      <c r="C297" s="1"/>
      <c r="D297" s="1"/>
      <c r="E297" s="1"/>
      <c r="F297" s="1"/>
      <c r="G297" s="1"/>
      <c r="H297" s="1"/>
      <c r="I297" s="290"/>
      <c r="J297" s="290"/>
      <c r="K297" s="290"/>
      <c r="L297" s="290"/>
      <c r="M297" s="290"/>
      <c r="N297" s="1"/>
    </row>
    <row r="298" spans="1:14" ht="12.75">
      <c r="A298" s="38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38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38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38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38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38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38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38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38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38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38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38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38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38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38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38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38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38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38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38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38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38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38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38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38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38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38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38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38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38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38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38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38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38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38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38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38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38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38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38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38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38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38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38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38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38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38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38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38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38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38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38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38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38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38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38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38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38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38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38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38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38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38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38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38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38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38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38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38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38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38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38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38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38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38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38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38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38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38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38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38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38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38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38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38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38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38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38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38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38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38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38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38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38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38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38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38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38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38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38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38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38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38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38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38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38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38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38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38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38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38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38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38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38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38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38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38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38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38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38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38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38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38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38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38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38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38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38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38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38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38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38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38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38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38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38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38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38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38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38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38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38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38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38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38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38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38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38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38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38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38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38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38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38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38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38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38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38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38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38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38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38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38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38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38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38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38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38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38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38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38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38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38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38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38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38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38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38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38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38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38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38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38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38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38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38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38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38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38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38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38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38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38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38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38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38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38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38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38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38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38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38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38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38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38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38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38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38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38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38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38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38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38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38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38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38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38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38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38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38"/>
      <c r="B517" s="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38"/>
      <c r="B518" s="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38"/>
      <c r="B519" s="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38"/>
      <c r="B520" s="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38"/>
      <c r="B521" s="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38"/>
      <c r="B522" s="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38"/>
      <c r="B523" s="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38"/>
      <c r="B524" s="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38"/>
      <c r="B525" s="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38"/>
      <c r="B526" s="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38"/>
      <c r="B527" s="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38"/>
      <c r="B528" s="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38"/>
      <c r="B529" s="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38"/>
      <c r="B530" s="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38"/>
      <c r="B531" s="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38"/>
      <c r="B532" s="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38"/>
      <c r="B533" s="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38"/>
      <c r="B534" s="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38"/>
      <c r="B535" s="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38"/>
      <c r="B536" s="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38"/>
      <c r="B537" s="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38"/>
      <c r="B538" s="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38"/>
      <c r="B539" s="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38"/>
      <c r="B540" s="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38"/>
      <c r="B541" s="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38"/>
      <c r="B542" s="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38"/>
      <c r="B543" s="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38"/>
      <c r="B544" s="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38"/>
      <c r="B545" s="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38"/>
      <c r="B546" s="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38"/>
      <c r="B547" s="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38"/>
      <c r="B548" s="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38"/>
      <c r="B549" s="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38"/>
      <c r="B550" s="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38"/>
      <c r="B551" s="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38"/>
      <c r="B552" s="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38"/>
      <c r="B553" s="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38"/>
      <c r="B554" s="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38"/>
      <c r="B555" s="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38"/>
      <c r="B556" s="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38"/>
      <c r="B557" s="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38"/>
      <c r="B558" s="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38"/>
      <c r="B559" s="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38"/>
      <c r="B560" s="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38"/>
      <c r="B561" s="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38"/>
      <c r="B562" s="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38"/>
      <c r="B563" s="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38"/>
      <c r="B564" s="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38"/>
      <c r="B565" s="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38"/>
      <c r="B566" s="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38"/>
      <c r="B567" s="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38"/>
      <c r="B568" s="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38"/>
      <c r="B569" s="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38"/>
      <c r="B570" s="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38"/>
      <c r="B571" s="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38"/>
      <c r="B572" s="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38"/>
      <c r="B573" s="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3" ht="12.75">
      <c r="A574" s="38"/>
      <c r="B574" s="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38"/>
      <c r="B575" s="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38"/>
      <c r="B576" s="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38"/>
      <c r="B577" s="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38"/>
      <c r="B578" s="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</sheetData>
  <sheetProtection/>
  <mergeCells count="40">
    <mergeCell ref="A293:B293"/>
    <mergeCell ref="A294:B294"/>
    <mergeCell ref="A182:B182"/>
    <mergeCell ref="A31:B31"/>
    <mergeCell ref="A33:B33"/>
    <mergeCell ref="A32:B32"/>
    <mergeCell ref="A131:B131"/>
    <mergeCell ref="A108:B108"/>
    <mergeCell ref="A85:B85"/>
    <mergeCell ref="A72:B72"/>
    <mergeCell ref="A9:B9"/>
    <mergeCell ref="A90:B90"/>
    <mergeCell ref="I296:M297"/>
    <mergeCell ref="I295:M295"/>
    <mergeCell ref="A290:B290"/>
    <mergeCell ref="A275:B275"/>
    <mergeCell ref="A281:B281"/>
    <mergeCell ref="A292:B292"/>
    <mergeCell ref="A24:B24"/>
    <mergeCell ref="A247:B247"/>
    <mergeCell ref="A269:B269"/>
    <mergeCell ref="I293:M293"/>
    <mergeCell ref="A101:B101"/>
    <mergeCell ref="A73:B73"/>
    <mergeCell ref="A74:B74"/>
    <mergeCell ref="A216:B216"/>
    <mergeCell ref="A125:B125"/>
    <mergeCell ref="A118:B118"/>
    <mergeCell ref="A132:B132"/>
    <mergeCell ref="A133:B133"/>
    <mergeCell ref="A1:N1"/>
    <mergeCell ref="A236:B236"/>
    <mergeCell ref="A222:B222"/>
    <mergeCell ref="A6:B6"/>
    <mergeCell ref="A7:B7"/>
    <mergeCell ref="A8:B8"/>
    <mergeCell ref="A17:B17"/>
    <mergeCell ref="A18:B18"/>
    <mergeCell ref="A19:B19"/>
    <mergeCell ref="A16:B16"/>
  </mergeCells>
  <printOptions horizontalCentered="1"/>
  <pageMargins left="0" right="0" top="0" bottom="0" header="0.11811023622047244" footer="0.11811023622047244"/>
  <pageSetup firstPageNumber="3" useFirstPageNumber="1" horizontalDpi="600" verticalDpi="600" orientation="landscape" paperSize="9" scale="90" r:id="rId1"/>
  <headerFooter alignWithMargins="0">
    <oddFooter>&amp;R&amp;P</oddFooter>
  </headerFooter>
  <ignoredErrors>
    <ignoredError sqref="N232 N235 D238:G238 H2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2021-01-13T10:09:24Z</cp:lastPrinted>
  <dcterms:created xsi:type="dcterms:W3CDTF">2013-09-11T11:00:21Z</dcterms:created>
  <dcterms:modified xsi:type="dcterms:W3CDTF">2021-01-13T10:22:40Z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