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OPĆI DIO" sheetId="1" r:id="rId1"/>
    <sheet name="PLAN PRIHODA" sheetId="2" r:id="rId2"/>
    <sheet name="List1" sheetId="3" r:id="rId3"/>
    <sheet name="PLAN RASHODA I IZDATAKA" sheetId="4" r:id="rId4"/>
    <sheet name="List2" sheetId="5" r:id="rId5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<sst xmlns="http://schemas.openxmlformats.org/spreadsheetml/2006/main" count="477" uniqueCount="195">
  <si>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</si>
  <si>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</si>
  <si>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</si>
  <si>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</si>
  <si>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</si>
  <si>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</si>
  <si>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</si>
  <si>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</si>
  <si>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</si>
  <si>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</si>
  <si>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</si>
  <si>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</si>
  <si>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</si>
  <si>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</si>
  <si>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</si>
  <si>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</si>
  <si>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</si>
  <si>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</si>
  <si>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</si>
  <si>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</si>
  <si>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</si>
  <si>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</si>
  <si>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</si>
  <si>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</si>
  <si>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</si>
  <si>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</si>
  <si>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</si>
  <si>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</si>
  <si>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</si>
  <si>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</si>
  <si>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</si>
  <si>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</si>
  <si>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</si>
  <si>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</si>
  <si>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</si>
  <si>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</si>
  <si>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</si>
  <si>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</si>
  <si>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</si>
  <si>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</si>
  <si>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</si>
  <si>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</si>
  <si>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</si>
  <si>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</si>
  <si>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</si>
  <si>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</si>
  <si>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</si>
  <si>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</si>
  <si>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</si>
  <si>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</si>
  <si>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</si>
  <si>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</si>
  <si>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</si>
  <si>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</si>
  <si>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</si>
  <si>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</si>
  <si>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</si>
  <si>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</si>
  <si>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</si>
  <si>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</si>
  <si>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</si>
  <si>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</si>
  <si>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</si>
  <si>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</si>
  <si>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</si>
  <si>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</si>
  <si>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</si>
  <si>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Rashodi za dodatna ulaganja na nefinancijskoj imovini</t>
  </si>
  <si>
    <t>Dodatna ulaganja na građevinskim objektima</t>
  </si>
  <si>
    <t>Usluge promidžbe i informiranja</t>
  </si>
  <si>
    <t>Zakupnine i najamnine</t>
  </si>
  <si>
    <t>Tekući projekt T100003 Natjecanja</t>
  </si>
  <si>
    <t>Aktivnost A100001 Rashodi poslovanja</t>
  </si>
  <si>
    <t>Aktivnost A100002 Tekuće i investicijsko održavanje</t>
  </si>
  <si>
    <t>Pomoći - državni proračun</t>
  </si>
  <si>
    <t>Pomoći - HZZ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</si>
  <si>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</si>
  <si>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</si>
  <si>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</si>
  <si>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</si>
  <si>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</si>
  <si>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</si>
  <si>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</si>
  <si>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</si>
  <si>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</si>
  <si>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</si>
  <si>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</si>
  <si>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Pomoći - gradski/općinski proračun</t>
  </si>
  <si>
    <t xml:space="preserve">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</si>
  <si>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</si>
  <si>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</si>
  <si>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</si>
  <si>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</si>
  <si>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</si>
  <si>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</si>
  <si>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</si>
  <si>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</si>
  <si>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</si>
  <si>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Ukupno prihodi i primici za 2020.</t>
  </si>
  <si>
    <t xml:space="preserve"> PLAN  RASHODA I IZDATAKA</t>
  </si>
  <si>
    <t>Troškovi sudskih postupaka</t>
  </si>
  <si>
    <t>Članarine i norme</t>
  </si>
  <si>
    <t>Pristrojbe i naknade</t>
  </si>
  <si>
    <t>OŠ RUGVICA</t>
  </si>
  <si>
    <t>OIB:46613109380</t>
  </si>
  <si>
    <t>Plaće/bruto/</t>
  </si>
  <si>
    <t>Dopinos za zdrav.osig.</t>
  </si>
  <si>
    <t>Dopr.za obv.osigur.usl.nezaposl.</t>
  </si>
  <si>
    <t>Naknade za prijevoz na posao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</si>
  <si>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</si>
  <si>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</si>
  <si>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</si>
  <si>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</si>
  <si>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</si>
  <si>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</si>
  <si>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</si>
  <si>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</si>
  <si>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>Projekcija plana za 2021.</t>
  </si>
  <si>
    <t>Rashodi za materijal i eneergiju</t>
  </si>
  <si>
    <t>Ostali nerpomenuti rashodi poslovanja</t>
  </si>
  <si>
    <t>Tekući projekt T100044 Financiranje nabave udžbenika u osnovnim školama</t>
  </si>
  <si>
    <t>Ostale naknade građanima i kućanstvima iz proračuna</t>
  </si>
  <si>
    <t>Telefoni i ostali komunikacijska oprema</t>
  </si>
  <si>
    <t>Instrumenti, uređaji i strojevi</t>
  </si>
  <si>
    <t>Medicinska i laboratorijska oprema</t>
  </si>
  <si>
    <t>Mat.i dijelovi za tek.i inv.održavanje</t>
  </si>
  <si>
    <t>Usluge tekućeg i inv.održavanja</t>
  </si>
  <si>
    <t>A100002</t>
  </si>
  <si>
    <t>Administr.tehn.i stručno osoblje</t>
  </si>
  <si>
    <t>Tekući projekt T100005 Svjetski Dan učitelja</t>
  </si>
  <si>
    <t xml:space="preserve">Tekući projekt T100031 Prsten potpore III.- pomoćnici u nastavi i stručni komunikacijski posrednici za učenike  s teškoćama u razvoju </t>
  </si>
  <si>
    <t>Aktivnost A1000014 Tekuće i investicijsko održavanje u školstvu</t>
  </si>
  <si>
    <t>Naknade građ.i kuć.u nar.VOĆE</t>
  </si>
  <si>
    <t>Naknade građ.i kuć.u nar.MLIJEKO</t>
  </si>
  <si>
    <t>2020.</t>
  </si>
  <si>
    <t>Prijedlog plana za 2020.</t>
  </si>
  <si>
    <t>Projekcija plana za 2022.</t>
  </si>
  <si>
    <t>Rashodi za nabavu nefinanc. imovine</t>
  </si>
  <si>
    <t>Rashodi za nabavu proizvedene dugotrajne imovine</t>
  </si>
  <si>
    <t>Glavni program P52 PROJEKTI I PROGRAMI EU</t>
  </si>
  <si>
    <t>Glava 003006 PROJEKTI I PROGRAMI EU</t>
  </si>
  <si>
    <t>Program 1001 POTICANJE KORIŠTENJA SREDSTAVA IZ FONDOVA EU</t>
  </si>
  <si>
    <t>TP 100011 NOVA ŠKOLSKA SHEMA VOĆA I POVRĆA TE MLIJEKA I MLIJEČNIH PROIZV.</t>
  </si>
  <si>
    <t>Naknade građanima i kućanstvima na temelju osigur. i druge naknade</t>
  </si>
  <si>
    <t>Glavni program P15 MINIMALNI STANDARD U OSNOVNIM ŠKOLAMA</t>
  </si>
  <si>
    <t>Glavni program P17 POTREBE IZNAD MINIMALNOG STANDARDA</t>
  </si>
  <si>
    <t>Program 1001 POJAČANI STANDARD U ŠKOLSTVU</t>
  </si>
  <si>
    <t>Naknade građanima i kućanstvima na temelju osiguranja i druge nakn.</t>
  </si>
  <si>
    <t>Naknade građanima i kućanstvima u naravi</t>
  </si>
  <si>
    <t>Glavni program P63 PROGRAMI OSNOVNIH ŠKOLA IZVAN ŽUPANIJSKOG PRORAČUNA</t>
  </si>
  <si>
    <t>Program 1001 PROGRAMI OSNOVNIH ŠKOLA IZVAN ŽUPANIJSKOG PRORAČUNA</t>
  </si>
  <si>
    <t>Tekući projekt T100003 ŠKOLSKA KUHINJA</t>
  </si>
  <si>
    <t>Tekući projekt T100004 ŠKOLSKI ŠPORTSKI KLUB</t>
  </si>
  <si>
    <t xml:space="preserve"> Tekući projekt T100006 PRODUŽENI BORAVAK</t>
  </si>
  <si>
    <t>Tekući projekt T100008 UČENIČKA ZADRUGA</t>
  </si>
  <si>
    <t>Tekući projekt T100011 OSPOSOBLJAVANJE BEZ RADNOG ODNOSA</t>
  </si>
  <si>
    <t>Naknade osobama izvan radnog odnosa</t>
  </si>
  <si>
    <t>Naknade ost.trošk.osobama izvan rad.osnova</t>
  </si>
  <si>
    <t xml:space="preserve"> Tekući projekt T100012 OPREMA ŠKOLE</t>
  </si>
  <si>
    <t>Tekući projekt T100013 DODATNA ULAGANJA</t>
  </si>
  <si>
    <t>Program 1002  KAPITALNO ULAGANJE</t>
  </si>
  <si>
    <t xml:space="preserve"> Tekući projekt T100001 OPREMA ŠKOLE</t>
  </si>
  <si>
    <t>Tekući projekt T100001 Oprema škole</t>
  </si>
  <si>
    <t>Tekući projekt T100002 Dodatna ulaganja</t>
  </si>
  <si>
    <t>Aktivnost A100001 Tekuće i investicijsko održavanje u školstvu</t>
  </si>
  <si>
    <t>Program 1003  TEKUĆE I INVESTICIJSKO ODRŽAVANJE U ŠKOLSTVU</t>
  </si>
  <si>
    <t>Glavni program P51 KAPITALNO ULAGANJE</t>
  </si>
  <si>
    <t>Program 1001 KAPITALNO ULAGANJE U OSNOVNO ŠKOLSTVO</t>
  </si>
  <si>
    <t>Glava 004002 OSNOVNO ŠKOLSTVO</t>
  </si>
  <si>
    <t>Kapitalni projekt K100107 OŠ RUGVICA-REKONSTRUKACIJA TAVANA I PRILAGODBA PROSTORA PROTUPOŽARNIM UVJETIMA</t>
  </si>
  <si>
    <t>2021.</t>
  </si>
  <si>
    <t>2022.</t>
  </si>
  <si>
    <t>Kapitalni projekt K100117 OŠ RUGVICA-IZRADA SPOJNOG HODNIKA</t>
  </si>
  <si>
    <t>SVEUKUPNO:</t>
  </si>
  <si>
    <r>
      <t>REBALANS FINANCIJSKOG PLANA (OŠ RUGVICA-14226</t>
    </r>
    <r>
      <rPr>
        <b/>
        <sz val="10"/>
        <color indexed="8"/>
        <rFont val="Arial"/>
        <family val="2"/>
      </rPr>
      <t xml:space="preserve">)  ZA 2020.                                                                                                                                                </t>
    </r>
  </si>
  <si>
    <t>REBALANS FIN.PLAN ZA 2020.</t>
  </si>
  <si>
    <t>URBROJ:238/26-35-20/01</t>
  </si>
  <si>
    <t>REBALANS 1 FIN.PLAN ZA 2020.</t>
  </si>
  <si>
    <t>Premije osiguranja učenika</t>
  </si>
  <si>
    <t>REB.1</t>
  </si>
  <si>
    <t>Tekući projekt T100010 OSTALE IZVANŠKOLSKE AKTIVNOSTI/VRT</t>
  </si>
  <si>
    <t>Oprema sportska</t>
  </si>
  <si>
    <t>Višak prihoda</t>
  </si>
  <si>
    <t>Knjige</t>
  </si>
  <si>
    <t>Tekući projekt T100023 Provedba kurikul.reforme                                            57.600,00</t>
  </si>
  <si>
    <t>Uredski mater.i ostali mat.rashodi</t>
  </si>
  <si>
    <t>Rashodi za nabavu nefinanc.imovine</t>
  </si>
  <si>
    <t>KLASA:400-02/20-01/</t>
  </si>
  <si>
    <t xml:space="preserve">Višak prihoda /kurikulum/ </t>
  </si>
  <si>
    <t>Program 1001 MINIMALNI STANDARD U OSNOVNOM ŠKOLSTVU-MATERIJALNI I FINANCIJSKI RASHODI</t>
  </si>
  <si>
    <t>Tekući projekt T100016Nabava udžbenika za učenike škol.god.2019./2020.</t>
  </si>
  <si>
    <t>Rugvica,    30.12.2020.</t>
  </si>
  <si>
    <t>RUGVICA,    30.12.2020.</t>
  </si>
  <si>
    <t>URBROJ: 400-02/20-01/03</t>
  </si>
  <si>
    <t>KLASA:238/26-35-20-01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</si>
</sst>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  <numFmt numFmtId="183" formatCode="#,##0.000"/>
    <numFmt numFmtId="184" formatCode="#,##0.0000"/>
    <numFmt numFmtId="185" formatCode="#,##0.00000"/>
    <numFmt numFmtId="186" formatCode="0.000"/>
    <numFmt numFmtId="187" formatCode="#,##0.0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1" fontId="25" fillId="0" borderId="17" xfId="0" applyNumberFormat="1" applyFont="1" applyFill="1" applyBorder="1" applyAlignment="1" applyProtection="1">
      <alignment horizont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0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1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3" xfId="0" applyBorder="1" applyAlignment="1">
      <alignment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34" borderId="54" xfId="75" applyBorder="1" applyAlignment="1">
      <alignment/>
    </xf>
    <xf numFmtId="0" fontId="17" fillId="34" borderId="55" xfId="75" applyBorder="1" applyAlignment="1">
      <alignment/>
    </xf>
    <xf numFmtId="0" fontId="17" fillId="34" borderId="56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7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58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shrinkToFi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right"/>
      <protection/>
    </xf>
    <xf numFmtId="2" fontId="25" fillId="0" borderId="17" xfId="0" applyNumberFormat="1" applyFont="1" applyFill="1" applyBorder="1" applyAlignment="1" applyProtection="1">
      <alignment/>
      <protection/>
    </xf>
    <xf numFmtId="4" fontId="24" fillId="0" borderId="17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wrapText="1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4" fontId="27" fillId="51" borderId="17" xfId="0" applyNumberFormat="1" applyFont="1" applyFill="1" applyBorder="1" applyAlignment="1" applyProtection="1">
      <alignment horizontal="right"/>
      <protection/>
    </xf>
    <xf numFmtId="4" fontId="26" fillId="51" borderId="17" xfId="0" applyNumberFormat="1" applyFont="1" applyFill="1" applyBorder="1" applyAlignment="1" applyProtection="1">
      <alignment horizontal="right"/>
      <protection/>
    </xf>
    <xf numFmtId="3" fontId="27" fillId="51" borderId="17" xfId="0" applyNumberFormat="1" applyFont="1" applyFill="1" applyBorder="1" applyAlignment="1" applyProtection="1">
      <alignment horizontal="right"/>
      <protection/>
    </xf>
    <xf numFmtId="0" fontId="27" fillId="51" borderId="17" xfId="0" applyNumberFormat="1" applyFont="1" applyFill="1" applyBorder="1" applyAlignment="1" applyProtection="1">
      <alignment horizontal="left"/>
      <protection/>
    </xf>
    <xf numFmtId="0" fontId="27" fillId="51" borderId="17" xfId="0" applyNumberFormat="1" applyFont="1" applyFill="1" applyBorder="1" applyAlignment="1" applyProtection="1">
      <alignment horizontal="center" vertical="center" shrinkToFit="1"/>
      <protection/>
    </xf>
    <xf numFmtId="2" fontId="27" fillId="51" borderId="17" xfId="0" applyNumberFormat="1" applyFont="1" applyFill="1" applyBorder="1" applyAlignment="1" applyProtection="1">
      <alignment horizontal="right"/>
      <protection/>
    </xf>
    <xf numFmtId="4" fontId="27" fillId="51" borderId="17" xfId="0" applyNumberFormat="1" applyFont="1" applyFill="1" applyBorder="1" applyAlignment="1" applyProtection="1">
      <alignment/>
      <protection/>
    </xf>
    <xf numFmtId="3" fontId="27" fillId="51" borderId="17" xfId="0" applyNumberFormat="1" applyFont="1" applyFill="1" applyBorder="1" applyAlignment="1" applyProtection="1">
      <alignment/>
      <protection/>
    </xf>
    <xf numFmtId="0" fontId="27" fillId="51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/>
      <protection/>
    </xf>
    <xf numFmtId="4" fontId="26" fillId="28" borderId="17" xfId="0" applyNumberFormat="1" applyFont="1" applyFill="1" applyBorder="1" applyAlignment="1" applyProtection="1">
      <alignment/>
      <protection/>
    </xf>
    <xf numFmtId="182" fontId="25" fillId="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2" fontId="23" fillId="34" borderId="0" xfId="0" applyNumberFormat="1" applyFont="1" applyFill="1" applyBorder="1" applyAlignment="1" applyProtection="1">
      <alignment/>
      <protection/>
    </xf>
    <xf numFmtId="181" fontId="25" fillId="0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3" fontId="27" fillId="0" borderId="17" xfId="0" applyNumberFormat="1" applyFont="1" applyFill="1" applyBorder="1" applyAlignment="1" applyProtection="1">
      <alignment horizontal="right"/>
      <protection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2" fontId="27" fillId="49" borderId="17" xfId="0" applyNumberFormat="1" applyFont="1" applyFill="1" applyBorder="1" applyAlignment="1" applyProtection="1">
      <alignment horizontal="right"/>
      <protection/>
    </xf>
    <xf numFmtId="184" fontId="27" fillId="49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2" fontId="27" fillId="48" borderId="17" xfId="0" applyNumberFormat="1" applyFont="1" applyFill="1" applyBorder="1" applyAlignment="1" applyProtection="1">
      <alignment wrapText="1"/>
      <protection/>
    </xf>
    <xf numFmtId="2" fontId="27" fillId="49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 horizontal="right"/>
      <protection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50" borderId="17" xfId="0" applyNumberFormat="1" applyFont="1" applyFill="1" applyBorder="1" applyAlignment="1" applyProtection="1">
      <alignment/>
      <protection/>
    </xf>
    <xf numFmtId="3" fontId="25" fillId="28" borderId="17" xfId="0" applyNumberFormat="1" applyFont="1" applyFill="1" applyBorder="1" applyAlignment="1" applyProtection="1">
      <alignment horizontal="right"/>
      <protection/>
    </xf>
    <xf numFmtId="3" fontId="25" fillId="28" borderId="17" xfId="0" applyNumberFormat="1" applyFont="1" applyFill="1" applyBorder="1" applyAlignment="1" applyProtection="1">
      <alignment/>
      <protection/>
    </xf>
    <xf numFmtId="3" fontId="25" fillId="48" borderId="17" xfId="0" applyNumberFormat="1" applyFont="1" applyFill="1" applyBorder="1" applyAlignment="1" applyProtection="1">
      <alignment/>
      <protection/>
    </xf>
    <xf numFmtId="1" fontId="27" fillId="0" borderId="17" xfId="0" applyNumberFormat="1" applyFont="1" applyFill="1" applyBorder="1" applyAlignment="1" applyProtection="1">
      <alignment/>
      <protection/>
    </xf>
    <xf numFmtId="1" fontId="27" fillId="49" borderId="17" xfId="0" applyNumberFormat="1" applyFont="1" applyFill="1" applyBorder="1" applyAlignment="1" applyProtection="1">
      <alignment/>
      <protection/>
    </xf>
    <xf numFmtId="1" fontId="27" fillId="2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center"/>
      <protection/>
    </xf>
    <xf numFmtId="2" fontId="27" fillId="49" borderId="17" xfId="0" applyNumberFormat="1" applyFont="1" applyFill="1" applyBorder="1" applyAlignment="1" applyProtection="1">
      <alignment horizontal="center"/>
      <protection/>
    </xf>
    <xf numFmtId="4" fontId="24" fillId="50" borderId="17" xfId="0" applyNumberFormat="1" applyFont="1" applyFill="1" applyBorder="1" applyAlignment="1" applyProtection="1">
      <alignment/>
      <protection/>
    </xf>
    <xf numFmtId="4" fontId="24" fillId="28" borderId="17" xfId="0" applyNumberFormat="1" applyFont="1" applyFill="1" applyBorder="1" applyAlignment="1" applyProtection="1">
      <alignment/>
      <protection/>
    </xf>
    <xf numFmtId="4" fontId="24" fillId="49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 horizontal="right"/>
      <protection/>
    </xf>
    <xf numFmtId="4" fontId="24" fillId="51" borderId="17" xfId="0" applyNumberFormat="1" applyFont="1" applyFill="1" applyBorder="1" applyAlignment="1" applyProtection="1">
      <alignment horizontal="right"/>
      <protection/>
    </xf>
    <xf numFmtId="0" fontId="27" fillId="52" borderId="17" xfId="0" applyNumberFormat="1" applyFont="1" applyFill="1" applyBorder="1" applyAlignment="1" applyProtection="1">
      <alignment horizontal="left"/>
      <protection/>
    </xf>
    <xf numFmtId="4" fontId="27" fillId="52" borderId="17" xfId="0" applyNumberFormat="1" applyFont="1" applyFill="1" applyBorder="1" applyAlignment="1" applyProtection="1">
      <alignment/>
      <protection/>
    </xf>
    <xf numFmtId="2" fontId="27" fillId="52" borderId="17" xfId="0" applyNumberFormat="1" applyFont="1" applyFill="1" applyBorder="1" applyAlignment="1" applyProtection="1">
      <alignment horizontal="right"/>
      <protection/>
    </xf>
    <xf numFmtId="0" fontId="27" fillId="52" borderId="17" xfId="0" applyNumberFormat="1" applyFont="1" applyFill="1" applyBorder="1" applyAlignment="1" applyProtection="1">
      <alignment horizontal="right"/>
      <protection/>
    </xf>
    <xf numFmtId="4" fontId="23" fillId="0" borderId="17" xfId="0" applyNumberFormat="1" applyFont="1" applyFill="1" applyBorder="1" applyAlignment="1" applyProtection="1">
      <alignment/>
      <protection/>
    </xf>
    <xf numFmtId="4" fontId="24" fillId="51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/>
      <protection/>
    </xf>
    <xf numFmtId="4" fontId="24" fillId="24" borderId="17" xfId="0" applyNumberFormat="1" applyFont="1" applyFill="1" applyBorder="1" applyAlignment="1" applyProtection="1">
      <alignment/>
      <protection/>
    </xf>
    <xf numFmtId="0" fontId="25" fillId="0" borderId="53" xfId="0" applyNumberFormat="1" applyFont="1" applyFill="1" applyBorder="1" applyAlignment="1" applyProtection="1">
      <alignment horizontal="center"/>
      <protection/>
    </xf>
    <xf numFmtId="2" fontId="25" fillId="0" borderId="17" xfId="0" applyNumberFormat="1" applyFont="1" applyFill="1" applyBorder="1" applyAlignment="1" applyProtection="1">
      <alignment wrapText="1"/>
      <protection/>
    </xf>
    <xf numFmtId="4" fontId="0" fillId="0" borderId="51" xfId="0" applyNumberFormat="1" applyBorder="1" applyAlignment="1">
      <alignment/>
    </xf>
    <xf numFmtId="0" fontId="0" fillId="0" borderId="26" xfId="0" applyBorder="1" applyAlignment="1">
      <alignment/>
    </xf>
    <xf numFmtId="4" fontId="45" fillId="0" borderId="31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4" fontId="45" fillId="0" borderId="53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45" fillId="0" borderId="59" xfId="0" applyNumberFormat="1" applyFont="1" applyBorder="1" applyAlignment="1">
      <alignment/>
    </xf>
    <xf numFmtId="0" fontId="22" fillId="0" borderId="2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0" fillId="0" borderId="60" xfId="0" applyBorder="1" applyAlignment="1">
      <alignment/>
    </xf>
    <xf numFmtId="0" fontId="0" fillId="0" borderId="57" xfId="0" applyBorder="1" applyAlignment="1">
      <alignment/>
    </xf>
    <xf numFmtId="4" fontId="45" fillId="0" borderId="57" xfId="0" applyNumberFormat="1" applyFont="1" applyBorder="1" applyAlignment="1">
      <alignment/>
    </xf>
    <xf numFmtId="4" fontId="0" fillId="0" borderId="57" xfId="0" applyNumberFormat="1" applyBorder="1" applyAlignment="1">
      <alignment/>
    </xf>
    <xf numFmtId="4" fontId="45" fillId="0" borderId="61" xfId="0" applyNumberFormat="1" applyFont="1" applyBorder="1" applyAlignment="1">
      <alignment/>
    </xf>
    <xf numFmtId="4" fontId="22" fillId="0" borderId="25" xfId="0" applyNumberFormat="1" applyFont="1" applyBorder="1" applyAlignment="1">
      <alignment horizontal="center"/>
    </xf>
    <xf numFmtId="1" fontId="21" fillId="0" borderId="5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53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4" fontId="46" fillId="0" borderId="17" xfId="0" applyNumberFormat="1" applyFont="1" applyBorder="1" applyAlignment="1">
      <alignment/>
    </xf>
    <xf numFmtId="0" fontId="22" fillId="0" borderId="5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2" fillId="0" borderId="53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22" fillId="0" borderId="53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48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38" fillId="0" borderId="62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 horizontal="center"/>
      <protection/>
    </xf>
    <xf numFmtId="3" fontId="27" fillId="51" borderId="17" xfId="0" applyNumberFormat="1" applyFont="1" applyFill="1" applyBorder="1" applyAlignment="1" applyProtection="1">
      <alignment horizontal="left"/>
      <protection/>
    </xf>
    <xf numFmtId="3" fontId="27" fillId="51" borderId="17" xfId="0" applyNumberFormat="1" applyFont="1" applyFill="1" applyBorder="1" applyAlignment="1" applyProtection="1">
      <alignment horizontal="left" wrapText="1"/>
      <protection/>
    </xf>
    <xf numFmtId="0" fontId="27" fillId="51" borderId="53" xfId="0" applyNumberFormat="1" applyFont="1" applyFill="1" applyBorder="1" applyAlignment="1" applyProtection="1">
      <alignment horizontal="left"/>
      <protection/>
    </xf>
    <xf numFmtId="0" fontId="0" fillId="51" borderId="38" xfId="0" applyNumberFormat="1" applyFill="1" applyBorder="1" applyAlignment="1" applyProtection="1">
      <alignment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ill="1" applyBorder="1" applyAlignment="1" applyProtection="1">
      <alignment horizontal="left" wrapText="1"/>
      <protection/>
    </xf>
    <xf numFmtId="0" fontId="27" fillId="51" borderId="17" xfId="0" applyNumberFormat="1" applyFont="1" applyFill="1" applyBorder="1" applyAlignment="1" applyProtection="1">
      <alignment horizontal="left"/>
      <protection/>
    </xf>
    <xf numFmtId="3" fontId="27" fillId="28" borderId="53" xfId="0" applyNumberFormat="1" applyFont="1" applyFill="1" applyBorder="1" applyAlignment="1" applyProtection="1">
      <alignment horizontal="left" wrapText="1" shrinkToFit="1"/>
      <protection/>
    </xf>
    <xf numFmtId="0" fontId="0" fillId="0" borderId="38" xfId="0" applyNumberFormat="1" applyFill="1" applyBorder="1" applyAlignment="1" applyProtection="1">
      <alignment wrapText="1" shrinkToFit="1"/>
      <protection/>
    </xf>
    <xf numFmtId="3" fontId="27" fillId="50" borderId="53" xfId="0" applyNumberFormat="1" applyFont="1" applyFill="1" applyBorder="1" applyAlignment="1" applyProtection="1">
      <alignment wrapText="1"/>
      <protection/>
    </xf>
    <xf numFmtId="0" fontId="0" fillId="0" borderId="38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3" fontId="27" fillId="50" borderId="53" xfId="0" applyNumberFormat="1" applyFon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3" fontId="27" fillId="51" borderId="53" xfId="0" applyNumberFormat="1" applyFont="1" applyFill="1" applyBorder="1" applyAlignment="1" applyProtection="1">
      <alignment horizontal="left" wrapText="1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0" fillId="52" borderId="38" xfId="0" applyNumberFormat="1" applyFill="1" applyBorder="1" applyAlignment="1" applyProtection="1">
      <alignment horizontal="left" wrapText="1"/>
      <protection/>
    </xf>
    <xf numFmtId="0" fontId="27" fillId="20" borderId="53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67400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67400"/>
          <a:ext cx="866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0595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0595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8">
      <selection activeCell="B24" sqref="B24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75" t="s">
        <v>174</v>
      </c>
      <c r="B1" s="275"/>
      <c r="C1" s="275"/>
      <c r="D1" s="275"/>
      <c r="E1" s="275"/>
    </row>
    <row r="2" spans="1:5" s="36" customFormat="1" ht="25.5" customHeight="1">
      <c r="A2" s="275" t="s">
        <v>33</v>
      </c>
      <c r="B2" s="275"/>
      <c r="C2" s="275"/>
      <c r="D2" s="275"/>
      <c r="E2" s="275"/>
    </row>
    <row r="3" spans="1:5" ht="25.5" customHeight="1" hidden="1">
      <c r="A3" s="127"/>
      <c r="B3" s="127"/>
      <c r="C3" s="128"/>
      <c r="D3" s="128"/>
      <c r="E3" s="128"/>
    </row>
    <row r="4" spans="1:5" ht="9" customHeight="1" hidden="1">
      <c r="A4" s="269" t="s">
        <v>89</v>
      </c>
      <c r="B4" s="270"/>
      <c r="C4" s="129" t="s">
        <v>90</v>
      </c>
      <c r="D4" s="129" t="s">
        <v>91</v>
      </c>
      <c r="E4" s="129" t="s">
        <v>92</v>
      </c>
    </row>
    <row r="5" spans="1:5" ht="25.5" customHeight="1">
      <c r="A5" s="145"/>
      <c r="B5" s="146" t="s">
        <v>89</v>
      </c>
      <c r="C5" s="129" t="s">
        <v>135</v>
      </c>
      <c r="D5" s="129" t="s">
        <v>117</v>
      </c>
      <c r="E5" s="129" t="s">
        <v>136</v>
      </c>
    </row>
    <row r="6" spans="1:5" s="32" customFormat="1" ht="26.25" customHeight="1">
      <c r="A6" s="262" t="s">
        <v>34</v>
      </c>
      <c r="B6" s="263"/>
      <c r="C6" s="130">
        <v>15043966.8</v>
      </c>
      <c r="D6" s="130" t="s">
        <v>88</v>
      </c>
      <c r="E6" s="130" t="s">
        <v>88</v>
      </c>
    </row>
    <row r="7" spans="1:5" ht="15.75" customHeight="1">
      <c r="A7" s="262" t="s">
        <v>0</v>
      </c>
      <c r="B7" s="263"/>
      <c r="C7" s="130">
        <v>15043966.8</v>
      </c>
      <c r="D7" s="130" t="s">
        <v>88</v>
      </c>
      <c r="E7" s="130" t="s">
        <v>88</v>
      </c>
    </row>
    <row r="8" spans="1:5" ht="15.75" customHeight="1">
      <c r="A8" s="273" t="s">
        <v>80</v>
      </c>
      <c r="B8" s="274"/>
      <c r="C8" s="130">
        <v>0</v>
      </c>
      <c r="D8" s="130" t="s">
        <v>88</v>
      </c>
      <c r="E8" s="130" t="s">
        <v>88</v>
      </c>
    </row>
    <row r="9" spans="1:5" ht="12.75">
      <c r="A9" s="273" t="s">
        <v>35</v>
      </c>
      <c r="B9" s="274"/>
      <c r="C9" s="130">
        <v>15101566.8</v>
      </c>
      <c r="D9" s="130" t="s">
        <v>88</v>
      </c>
      <c r="E9" s="130" t="s">
        <v>88</v>
      </c>
    </row>
    <row r="10" spans="1:5" ht="12.75" customHeight="1">
      <c r="A10" s="262" t="s">
        <v>1</v>
      </c>
      <c r="B10" s="263"/>
      <c r="C10" s="130">
        <v>13049974.8</v>
      </c>
      <c r="D10" s="130" t="s">
        <v>88</v>
      </c>
      <c r="E10" s="130" t="s">
        <v>88</v>
      </c>
    </row>
    <row r="11" spans="1:5" ht="15.75" customHeight="1">
      <c r="A11" s="273" t="s">
        <v>2</v>
      </c>
      <c r="B11" s="274"/>
      <c r="C11" s="130">
        <v>2051592</v>
      </c>
      <c r="D11" s="130" t="s">
        <v>88</v>
      </c>
      <c r="E11" s="130" t="s">
        <v>88</v>
      </c>
    </row>
    <row r="12" spans="1:5" ht="27.75" customHeight="1">
      <c r="A12" s="264" t="s">
        <v>3</v>
      </c>
      <c r="B12" s="265"/>
      <c r="C12" s="131">
        <f>SUM(C6-C9)</f>
        <v>-57600</v>
      </c>
      <c r="D12" s="131" t="s">
        <v>88</v>
      </c>
      <c r="E12" s="131" t="s">
        <v>88</v>
      </c>
    </row>
    <row r="13" spans="1:5" ht="21.75" customHeight="1">
      <c r="A13" s="266"/>
      <c r="B13" s="266"/>
      <c r="C13" s="266"/>
      <c r="D13" s="266"/>
      <c r="E13" s="266"/>
    </row>
    <row r="14" spans="1:5" ht="25.5" customHeight="1">
      <c r="A14" s="269" t="s">
        <v>93</v>
      </c>
      <c r="B14" s="270"/>
      <c r="C14" s="129" t="s">
        <v>135</v>
      </c>
      <c r="D14" s="129" t="s">
        <v>117</v>
      </c>
      <c r="E14" s="129" t="s">
        <v>136</v>
      </c>
    </row>
    <row r="15" spans="1:5" ht="28.5" customHeight="1">
      <c r="A15" s="271" t="s">
        <v>94</v>
      </c>
      <c r="B15" s="272"/>
      <c r="C15" s="132">
        <v>57600</v>
      </c>
      <c r="D15" s="133"/>
      <c r="E15" s="133"/>
    </row>
    <row r="16" spans="1:5" ht="39.75" customHeight="1">
      <c r="A16" s="267" t="s">
        <v>95</v>
      </c>
      <c r="B16" s="268"/>
      <c r="C16" s="134">
        <v>57600</v>
      </c>
      <c r="D16" s="135"/>
      <c r="E16" s="136"/>
    </row>
    <row r="17" spans="1:5" ht="21" customHeight="1">
      <c r="A17" s="266"/>
      <c r="B17" s="266"/>
      <c r="C17" s="266"/>
      <c r="D17" s="266"/>
      <c r="E17" s="266"/>
    </row>
    <row r="18" spans="1:5" ht="25.5" customHeight="1">
      <c r="A18" s="269" t="s">
        <v>96</v>
      </c>
      <c r="B18" s="270"/>
      <c r="C18" s="129" t="s">
        <v>135</v>
      </c>
      <c r="D18" s="129" t="s">
        <v>117</v>
      </c>
      <c r="E18" s="129" t="s">
        <v>136</v>
      </c>
    </row>
    <row r="19" spans="1:5" ht="20.25" customHeight="1">
      <c r="A19" s="262" t="s">
        <v>4</v>
      </c>
      <c r="B19" s="263"/>
      <c r="C19" s="137"/>
      <c r="D19" s="137"/>
      <c r="E19" s="137"/>
    </row>
    <row r="20" spans="1:5" ht="41.25" customHeight="1">
      <c r="A20" s="262" t="s">
        <v>5</v>
      </c>
      <c r="B20" s="263"/>
      <c r="C20" s="137"/>
      <c r="D20" s="137"/>
      <c r="E20" s="137"/>
    </row>
    <row r="21" spans="1:5" ht="33" customHeight="1">
      <c r="A21" s="264" t="s">
        <v>6</v>
      </c>
      <c r="B21" s="265"/>
      <c r="C21" s="135">
        <f>SUM(C19-C20)</f>
        <v>0</v>
      </c>
      <c r="D21" s="135"/>
      <c r="E21" s="135"/>
    </row>
    <row r="22" spans="1:5" ht="19.5" customHeight="1">
      <c r="A22" s="147"/>
      <c r="B22" s="138"/>
      <c r="C22" s="139"/>
      <c r="D22" s="139"/>
      <c r="E22" s="148"/>
    </row>
    <row r="23" spans="1:5" ht="28.5" customHeight="1">
      <c r="A23" s="262" t="s">
        <v>7</v>
      </c>
      <c r="B23" s="263"/>
      <c r="C23" s="140">
        <f>SUM(C12,C16,C21)</f>
        <v>0</v>
      </c>
      <c r="D23" s="140">
        <f>SUM(D12,D16,D21)</f>
        <v>0</v>
      </c>
      <c r="E23" s="140">
        <f>SUM(E12,E16,E21)</f>
        <v>0</v>
      </c>
    </row>
    <row r="24" spans="2:5" ht="12.75">
      <c r="B24" s="1" t="s">
        <v>192</v>
      </c>
      <c r="E24" s="1" t="s">
        <v>113</v>
      </c>
    </row>
    <row r="25" ht="12.75">
      <c r="B25" s="1" t="s">
        <v>187</v>
      </c>
    </row>
    <row r="26" spans="2:5" ht="12.75">
      <c r="B26" s="1" t="s">
        <v>176</v>
      </c>
      <c r="E26" s="1" t="s">
        <v>114</v>
      </c>
    </row>
    <row r="28" spans="2:5" ht="12.75">
      <c r="B28" s="1" t="s">
        <v>88</v>
      </c>
      <c r="E28" s="1" t="s">
        <v>88</v>
      </c>
    </row>
    <row r="29" ht="12.75">
      <c r="B29" s="1" t="s">
        <v>88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13.140625" style="18" customWidth="1"/>
    <col min="2" max="2" width="14.28125" style="18" customWidth="1"/>
    <col min="3" max="3" width="13.28125" style="18" customWidth="1"/>
    <col min="4" max="4" width="13.00390625" style="18" customWidth="1"/>
    <col min="5" max="5" width="13.7109375" style="33" customWidth="1"/>
    <col min="6" max="6" width="15.00390625" style="1" customWidth="1"/>
    <col min="7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76" t="s">
        <v>97</v>
      </c>
      <c r="B1" s="276"/>
      <c r="C1" s="276"/>
      <c r="D1" s="276"/>
      <c r="E1" s="276"/>
      <c r="F1" s="276"/>
      <c r="G1" s="276"/>
      <c r="H1" s="276"/>
      <c r="I1" s="276"/>
    </row>
    <row r="2" spans="1:9" s="2" customFormat="1" ht="13.5" thickBot="1">
      <c r="A2" s="173"/>
      <c r="B2" s="163"/>
      <c r="C2" s="163"/>
      <c r="D2" s="163"/>
      <c r="E2" s="163"/>
      <c r="F2" s="163"/>
      <c r="G2" s="163"/>
      <c r="H2" s="163"/>
      <c r="I2" s="174" t="s">
        <v>8</v>
      </c>
    </row>
    <row r="3" spans="1:9" s="2" customFormat="1" ht="27" thickBot="1">
      <c r="A3" s="42" t="s">
        <v>9</v>
      </c>
      <c r="B3" s="278" t="s">
        <v>134</v>
      </c>
      <c r="C3" s="278"/>
      <c r="D3" s="285"/>
      <c r="E3" s="285"/>
      <c r="F3" s="285"/>
      <c r="G3" s="285"/>
      <c r="H3" s="285"/>
      <c r="I3" s="286"/>
    </row>
    <row r="4" spans="1:9" s="2" customFormat="1" ht="53.25" thickBot="1">
      <c r="A4" s="167" t="s">
        <v>10</v>
      </c>
      <c r="B4" s="45" t="s">
        <v>66</v>
      </c>
      <c r="C4" s="45" t="s">
        <v>11</v>
      </c>
      <c r="D4" s="11" t="s">
        <v>12</v>
      </c>
      <c r="E4" s="11" t="s">
        <v>74</v>
      </c>
      <c r="F4" s="11" t="s">
        <v>87</v>
      </c>
      <c r="G4" s="89" t="s">
        <v>75</v>
      </c>
      <c r="H4" s="89" t="s">
        <v>16</v>
      </c>
      <c r="I4" s="246" t="s">
        <v>188</v>
      </c>
    </row>
    <row r="5" spans="1:9" s="2" customFormat="1" ht="12.75">
      <c r="A5" s="168">
        <v>634</v>
      </c>
      <c r="B5" s="159"/>
      <c r="C5" s="159"/>
      <c r="D5" s="160"/>
      <c r="E5" s="160"/>
      <c r="F5" s="160"/>
      <c r="G5" s="161">
        <v>15912</v>
      </c>
      <c r="H5" s="241"/>
      <c r="I5" s="247"/>
    </row>
    <row r="6" spans="1:9" s="2" customFormat="1" ht="14.25">
      <c r="A6" s="169">
        <v>6341</v>
      </c>
      <c r="B6" s="164"/>
      <c r="C6" s="91"/>
      <c r="D6" s="92"/>
      <c r="E6" s="157" t="s">
        <v>110</v>
      </c>
      <c r="F6" s="157" t="s">
        <v>88</v>
      </c>
      <c r="G6" s="119">
        <v>15912</v>
      </c>
      <c r="H6" s="242"/>
      <c r="I6" s="248"/>
    </row>
    <row r="7" spans="1:9" s="2" customFormat="1" ht="14.25">
      <c r="A7" s="169">
        <v>636</v>
      </c>
      <c r="B7" s="165"/>
      <c r="C7" s="87"/>
      <c r="D7" s="84"/>
      <c r="E7" s="261">
        <v>10398460</v>
      </c>
      <c r="F7" s="161">
        <v>474300</v>
      </c>
      <c r="G7" s="84"/>
      <c r="H7" s="124"/>
      <c r="I7" s="249"/>
    </row>
    <row r="8" spans="1:16" s="2" customFormat="1" ht="14.25">
      <c r="A8" s="169">
        <v>6361</v>
      </c>
      <c r="B8" s="165"/>
      <c r="C8" s="87"/>
      <c r="D8" s="84"/>
      <c r="E8" s="108">
        <v>9919460</v>
      </c>
      <c r="F8" s="108">
        <v>475000</v>
      </c>
      <c r="G8" s="161"/>
      <c r="H8" s="243"/>
      <c r="I8" s="249"/>
      <c r="P8" s="120"/>
    </row>
    <row r="9" spans="1:9" s="2" customFormat="1" ht="14.25">
      <c r="A9" s="169">
        <v>6362</v>
      </c>
      <c r="B9" s="165"/>
      <c r="C9" s="87"/>
      <c r="D9" s="158" t="s">
        <v>88</v>
      </c>
      <c r="E9" s="108">
        <v>479000</v>
      </c>
      <c r="F9" s="108">
        <v>40000</v>
      </c>
      <c r="G9" s="161"/>
      <c r="H9" s="243"/>
      <c r="I9" s="249"/>
    </row>
    <row r="10" spans="1:9" s="2" customFormat="1" ht="14.25">
      <c r="A10" s="169">
        <v>652</v>
      </c>
      <c r="B10" s="165"/>
      <c r="C10" s="87"/>
      <c r="D10" s="161">
        <v>712210</v>
      </c>
      <c r="E10" s="84"/>
      <c r="F10" s="161">
        <v>91600</v>
      </c>
      <c r="G10" s="84"/>
      <c r="H10" s="124"/>
      <c r="I10" s="249"/>
    </row>
    <row r="11" spans="1:9" s="2" customFormat="1" ht="14.25">
      <c r="A11" s="169">
        <v>6526</v>
      </c>
      <c r="B11" s="165"/>
      <c r="C11" s="87"/>
      <c r="D11" s="108">
        <v>712210</v>
      </c>
      <c r="E11" s="84"/>
      <c r="F11" s="108">
        <v>91600</v>
      </c>
      <c r="G11" s="84"/>
      <c r="H11" s="124"/>
      <c r="I11" s="249"/>
    </row>
    <row r="12" spans="1:9" s="2" customFormat="1" ht="14.25">
      <c r="A12" s="169">
        <v>661</v>
      </c>
      <c r="B12" s="165"/>
      <c r="C12" s="172">
        <v>310574</v>
      </c>
      <c r="D12" s="108"/>
      <c r="E12" s="84"/>
      <c r="F12" s="108" t="s">
        <v>88</v>
      </c>
      <c r="G12" s="84"/>
      <c r="H12" s="124"/>
      <c r="I12" s="249"/>
    </row>
    <row r="13" spans="1:9" s="2" customFormat="1" ht="14.25">
      <c r="A13" s="169">
        <v>6614</v>
      </c>
      <c r="B13" s="165"/>
      <c r="C13" s="109">
        <v>5000</v>
      </c>
      <c r="D13" s="84"/>
      <c r="E13" s="84"/>
      <c r="F13" s="84"/>
      <c r="G13" s="84"/>
      <c r="H13" s="124"/>
      <c r="I13" s="249"/>
    </row>
    <row r="14" spans="1:9" s="2" customFormat="1" ht="14.25">
      <c r="A14" s="169">
        <v>6615</v>
      </c>
      <c r="B14" s="165"/>
      <c r="C14" s="156">
        <v>305574</v>
      </c>
      <c r="D14" s="84"/>
      <c r="E14" s="84"/>
      <c r="F14" s="84"/>
      <c r="G14" s="84"/>
      <c r="H14" s="124"/>
      <c r="I14" s="249"/>
    </row>
    <row r="15" spans="1:9" s="2" customFormat="1" ht="14.25">
      <c r="A15" s="169">
        <v>663</v>
      </c>
      <c r="B15" s="165"/>
      <c r="C15" s="87"/>
      <c r="D15" s="84"/>
      <c r="E15" s="84"/>
      <c r="F15" s="84"/>
      <c r="G15" s="84"/>
      <c r="H15" s="243">
        <v>60098</v>
      </c>
      <c r="I15" s="250"/>
    </row>
    <row r="16" spans="1:9" s="2" customFormat="1" ht="14.25">
      <c r="A16" s="169">
        <v>6631</v>
      </c>
      <c r="B16" s="166"/>
      <c r="C16" s="87"/>
      <c r="D16" s="84"/>
      <c r="E16" s="84"/>
      <c r="F16" s="84"/>
      <c r="G16" s="84"/>
      <c r="H16" s="244">
        <v>39698</v>
      </c>
      <c r="I16" s="251"/>
    </row>
    <row r="17" spans="1:9" s="2" customFormat="1" ht="14.25">
      <c r="A17" s="169">
        <v>6632</v>
      </c>
      <c r="B17" s="166"/>
      <c r="C17" s="87"/>
      <c r="D17" s="84"/>
      <c r="E17" s="84"/>
      <c r="F17" s="84"/>
      <c r="G17" s="84"/>
      <c r="H17" s="244">
        <v>20400</v>
      </c>
      <c r="I17" s="251"/>
    </row>
    <row r="18" spans="1:9" s="2" customFormat="1" ht="14.25">
      <c r="A18" s="169">
        <v>671</v>
      </c>
      <c r="B18" s="162">
        <v>3029412.8</v>
      </c>
      <c r="C18" s="87"/>
      <c r="D18" s="84"/>
      <c r="E18" s="84"/>
      <c r="F18" s="84"/>
      <c r="G18" s="84"/>
      <c r="H18" s="124"/>
      <c r="I18" s="249"/>
    </row>
    <row r="19" spans="1:9" s="120" customFormat="1" ht="14.25">
      <c r="A19" s="170">
        <v>6711</v>
      </c>
      <c r="B19" s="121">
        <v>1199412.8</v>
      </c>
      <c r="C19" s="91"/>
      <c r="D19" s="92"/>
      <c r="E19" s="92"/>
      <c r="F19" s="122"/>
      <c r="G19" s="122"/>
      <c r="H19" s="122"/>
      <c r="I19" s="249"/>
    </row>
    <row r="20" spans="1:9" s="2" customFormat="1" ht="14.25">
      <c r="A20" s="171">
        <v>6712</v>
      </c>
      <c r="B20" s="123">
        <v>1830000</v>
      </c>
      <c r="C20" s="87"/>
      <c r="D20" s="84"/>
      <c r="E20" s="84"/>
      <c r="F20" s="124"/>
      <c r="G20" s="124"/>
      <c r="H20" s="124"/>
      <c r="I20" s="249"/>
    </row>
    <row r="21" spans="1:9" s="2" customFormat="1" ht="12.75">
      <c r="A21" s="254"/>
      <c r="B21" s="255"/>
      <c r="C21" s="256"/>
      <c r="D21" s="257"/>
      <c r="E21" s="257"/>
      <c r="F21" s="258"/>
      <c r="G21" s="258"/>
      <c r="H21" s="258"/>
      <c r="I21" s="259"/>
    </row>
    <row r="22" spans="1:9" s="2" customFormat="1" ht="13.5" thickBot="1">
      <c r="A22" s="15"/>
      <c r="B22" s="16"/>
      <c r="C22" s="51"/>
      <c r="D22" s="52"/>
      <c r="E22" s="52"/>
      <c r="F22" s="53"/>
      <c r="G22" s="53"/>
      <c r="H22" s="53"/>
      <c r="I22" s="260">
        <v>57600</v>
      </c>
    </row>
    <row r="23" spans="1:9" s="2" customFormat="1" ht="37.5" customHeight="1" thickBot="1">
      <c r="A23" s="17" t="s">
        <v>111</v>
      </c>
      <c r="B23" s="176">
        <v>3029412.8</v>
      </c>
      <c r="C23" s="175">
        <v>310574</v>
      </c>
      <c r="D23" s="175">
        <v>712210</v>
      </c>
      <c r="E23" s="172">
        <v>10398460</v>
      </c>
      <c r="F23" s="175">
        <v>606600</v>
      </c>
      <c r="G23" s="175">
        <v>15912</v>
      </c>
      <c r="H23" s="245">
        <v>60098</v>
      </c>
      <c r="I23" s="252">
        <v>57600</v>
      </c>
    </row>
    <row r="24" spans="1:9" s="2" customFormat="1" ht="39" customHeight="1" thickBot="1">
      <c r="A24" s="17" t="s">
        <v>112</v>
      </c>
      <c r="B24" s="280">
        <v>15133266.8</v>
      </c>
      <c r="C24" s="287"/>
      <c r="D24" s="287"/>
      <c r="E24" s="287"/>
      <c r="F24" s="287"/>
      <c r="G24" s="287"/>
      <c r="H24" s="287"/>
      <c r="I24" s="253">
        <v>57600</v>
      </c>
    </row>
    <row r="25" spans="1:9" ht="13.5" thickBot="1">
      <c r="A25" s="6"/>
      <c r="B25" s="46"/>
      <c r="C25" s="6"/>
      <c r="D25" s="6"/>
      <c r="E25" s="7"/>
      <c r="I25" s="9"/>
    </row>
    <row r="26" spans="1:9" ht="24" customHeight="1" thickBot="1">
      <c r="A26" s="43" t="s">
        <v>9</v>
      </c>
      <c r="B26" s="277" t="s">
        <v>170</v>
      </c>
      <c r="C26" s="278"/>
      <c r="D26" s="278"/>
      <c r="E26" s="278"/>
      <c r="F26" s="278"/>
      <c r="G26" s="278"/>
      <c r="H26" s="278"/>
      <c r="I26" s="279"/>
    </row>
    <row r="27" spans="1:9" ht="53.25" thickBot="1">
      <c r="A27" s="44" t="s">
        <v>10</v>
      </c>
      <c r="B27" s="10" t="s">
        <v>66</v>
      </c>
      <c r="C27" s="45" t="s">
        <v>11</v>
      </c>
      <c r="D27" s="11" t="s">
        <v>12</v>
      </c>
      <c r="E27" s="11" t="s">
        <v>74</v>
      </c>
      <c r="F27" s="11" t="s">
        <v>87</v>
      </c>
      <c r="G27" s="89" t="s">
        <v>75</v>
      </c>
      <c r="H27" s="89" t="s">
        <v>16</v>
      </c>
      <c r="I27" s="12" t="s">
        <v>88</v>
      </c>
    </row>
    <row r="28" spans="1:9" ht="14.25">
      <c r="A28" s="93">
        <v>634</v>
      </c>
      <c r="B28" s="90"/>
      <c r="C28" s="91"/>
      <c r="D28" s="92"/>
      <c r="E28" s="92"/>
      <c r="F28" s="92"/>
      <c r="G28" s="107" t="s">
        <v>88</v>
      </c>
      <c r="H28" s="239"/>
      <c r="I28" s="86"/>
    </row>
    <row r="29" spans="1:9" ht="14.25">
      <c r="A29" s="94">
        <v>636</v>
      </c>
      <c r="B29" s="88"/>
      <c r="C29" s="87"/>
      <c r="D29" s="84"/>
      <c r="E29" s="108" t="s">
        <v>88</v>
      </c>
      <c r="F29" s="108" t="s">
        <v>88</v>
      </c>
      <c r="G29" s="84"/>
      <c r="H29" s="240"/>
      <c r="I29" s="85"/>
    </row>
    <row r="30" spans="1:9" ht="14.25">
      <c r="A30" s="94">
        <v>652</v>
      </c>
      <c r="B30" s="88"/>
      <c r="C30" s="87"/>
      <c r="D30" s="108" t="s">
        <v>88</v>
      </c>
      <c r="E30" s="84"/>
      <c r="F30" s="108" t="s">
        <v>88</v>
      </c>
      <c r="G30" s="84"/>
      <c r="H30" s="240"/>
      <c r="I30" s="85"/>
    </row>
    <row r="31" spans="1:9" ht="14.25">
      <c r="A31" s="94">
        <v>661</v>
      </c>
      <c r="B31" s="88"/>
      <c r="C31" s="109" t="s">
        <v>88</v>
      </c>
      <c r="D31" s="84"/>
      <c r="E31" s="84"/>
      <c r="F31" s="84"/>
      <c r="G31" s="84"/>
      <c r="H31" s="240"/>
      <c r="I31" s="85"/>
    </row>
    <row r="32" spans="1:9" ht="14.25">
      <c r="A32" s="94">
        <v>663</v>
      </c>
      <c r="B32" s="88"/>
      <c r="C32" s="87"/>
      <c r="D32" s="84"/>
      <c r="E32" s="84"/>
      <c r="F32" s="84"/>
      <c r="G32" s="84"/>
      <c r="H32" s="240"/>
      <c r="I32" s="110" t="s">
        <v>88</v>
      </c>
    </row>
    <row r="33" spans="1:9" ht="14.25">
      <c r="A33" s="95">
        <v>671</v>
      </c>
      <c r="B33" s="114" t="s">
        <v>88</v>
      </c>
      <c r="C33" s="87"/>
      <c r="D33" s="84"/>
      <c r="E33" s="84"/>
      <c r="F33" s="84"/>
      <c r="G33" s="84"/>
      <c r="H33" s="240"/>
      <c r="I33" s="85"/>
    </row>
    <row r="34" spans="1:9" ht="12.75">
      <c r="A34" s="14"/>
      <c r="B34" s="13"/>
      <c r="C34" s="48"/>
      <c r="D34" s="47"/>
      <c r="E34" s="47"/>
      <c r="F34" s="49"/>
      <c r="G34" s="49"/>
      <c r="H34" s="49"/>
      <c r="I34" s="50"/>
    </row>
    <row r="35" spans="1:9" ht="12.75">
      <c r="A35" s="14"/>
      <c r="B35" s="13"/>
      <c r="C35" s="48"/>
      <c r="D35" s="47"/>
      <c r="E35" s="47"/>
      <c r="F35" s="49"/>
      <c r="G35" s="49"/>
      <c r="H35" s="49"/>
      <c r="I35" s="50"/>
    </row>
    <row r="36" spans="1:9" ht="12.75">
      <c r="A36" s="14"/>
      <c r="B36" s="13"/>
      <c r="C36" s="48"/>
      <c r="D36" s="47"/>
      <c r="E36" s="47"/>
      <c r="F36" s="49"/>
      <c r="G36" s="49"/>
      <c r="H36" s="49"/>
      <c r="I36" s="50"/>
    </row>
    <row r="37" spans="1:9" ht="13.5" thickBot="1">
      <c r="A37" s="15"/>
      <c r="B37" s="16"/>
      <c r="C37" s="51"/>
      <c r="D37" s="52"/>
      <c r="E37" s="52"/>
      <c r="F37" s="53"/>
      <c r="G37" s="53"/>
      <c r="H37" s="53"/>
      <c r="I37" s="54"/>
    </row>
    <row r="38" spans="1:9" s="2" customFormat="1" ht="30" customHeight="1" thickBot="1">
      <c r="A38" s="17" t="s">
        <v>13</v>
      </c>
      <c r="B38" s="111" t="s">
        <v>88</v>
      </c>
      <c r="C38" s="112" t="s">
        <v>88</v>
      </c>
      <c r="D38" s="112" t="s">
        <v>88</v>
      </c>
      <c r="E38" s="112" t="s">
        <v>88</v>
      </c>
      <c r="F38" s="112" t="s">
        <v>88</v>
      </c>
      <c r="G38" s="112" t="s">
        <v>88</v>
      </c>
      <c r="H38" s="112"/>
      <c r="I38" s="113" t="s">
        <v>88</v>
      </c>
    </row>
    <row r="39" spans="1:9" s="2" customFormat="1" ht="28.5" customHeight="1" thickBot="1">
      <c r="A39" s="17" t="s">
        <v>81</v>
      </c>
      <c r="B39" s="280" t="s">
        <v>88</v>
      </c>
      <c r="C39" s="281"/>
      <c r="D39" s="281"/>
      <c r="E39" s="281"/>
      <c r="F39" s="281"/>
      <c r="G39" s="281"/>
      <c r="H39" s="281"/>
      <c r="I39" s="282"/>
    </row>
    <row r="40" ht="13.5" thickBot="1">
      <c r="E40" s="19"/>
    </row>
    <row r="41" spans="1:9" ht="27" thickBot="1">
      <c r="A41" s="43" t="s">
        <v>9</v>
      </c>
      <c r="B41" s="277" t="s">
        <v>171</v>
      </c>
      <c r="C41" s="278"/>
      <c r="D41" s="278"/>
      <c r="E41" s="278"/>
      <c r="F41" s="278"/>
      <c r="G41" s="278"/>
      <c r="H41" s="278"/>
      <c r="I41" s="279"/>
    </row>
    <row r="42" spans="1:9" ht="53.25" thickBot="1">
      <c r="A42" s="44" t="s">
        <v>10</v>
      </c>
      <c r="B42" s="10" t="s">
        <v>66</v>
      </c>
      <c r="C42" s="45" t="s">
        <v>11</v>
      </c>
      <c r="D42" s="11" t="s">
        <v>76</v>
      </c>
      <c r="E42" s="11" t="s">
        <v>74</v>
      </c>
      <c r="F42" s="11" t="s">
        <v>87</v>
      </c>
      <c r="G42" s="89" t="s">
        <v>75</v>
      </c>
      <c r="H42" s="89" t="s">
        <v>16</v>
      </c>
      <c r="I42" s="12" t="s">
        <v>88</v>
      </c>
    </row>
    <row r="43" spans="1:9" ht="14.25">
      <c r="A43" s="93">
        <v>311</v>
      </c>
      <c r="B43" s="90"/>
      <c r="C43" s="91"/>
      <c r="D43" s="92"/>
      <c r="E43" s="92"/>
      <c r="F43" s="92"/>
      <c r="G43" s="107" t="s">
        <v>88</v>
      </c>
      <c r="H43" s="239"/>
      <c r="I43" s="86"/>
    </row>
    <row r="44" spans="1:9" ht="14.25">
      <c r="A44" s="94">
        <v>636</v>
      </c>
      <c r="B44" s="88"/>
      <c r="C44" s="87"/>
      <c r="D44" s="84"/>
      <c r="E44" s="108" t="s">
        <v>88</v>
      </c>
      <c r="F44" s="108" t="s">
        <v>88</v>
      </c>
      <c r="G44" s="84"/>
      <c r="H44" s="240"/>
      <c r="I44" s="85"/>
    </row>
    <row r="45" spans="1:9" ht="14.25">
      <c r="A45" s="94">
        <v>652</v>
      </c>
      <c r="B45" s="88"/>
      <c r="C45" s="87"/>
      <c r="D45" s="108" t="s">
        <v>88</v>
      </c>
      <c r="E45" s="84"/>
      <c r="F45" s="108" t="s">
        <v>88</v>
      </c>
      <c r="G45" s="84"/>
      <c r="H45" s="240"/>
      <c r="I45" s="85"/>
    </row>
    <row r="46" spans="1:9" ht="14.25">
      <c r="A46" s="94">
        <v>661</v>
      </c>
      <c r="B46" s="88"/>
      <c r="C46" s="109" t="s">
        <v>88</v>
      </c>
      <c r="D46" s="84"/>
      <c r="E46" s="84"/>
      <c r="F46" s="84"/>
      <c r="G46" s="84"/>
      <c r="H46" s="240"/>
      <c r="I46" s="85"/>
    </row>
    <row r="47" spans="1:9" ht="14.25">
      <c r="A47" s="94">
        <v>663</v>
      </c>
      <c r="B47" s="88"/>
      <c r="C47" s="87"/>
      <c r="D47" s="84"/>
      <c r="E47" s="84"/>
      <c r="F47" s="84"/>
      <c r="G47" s="84"/>
      <c r="H47" s="240"/>
      <c r="I47" s="110" t="s">
        <v>88</v>
      </c>
    </row>
    <row r="48" spans="1:9" ht="13.5" customHeight="1">
      <c r="A48" s="95">
        <v>671</v>
      </c>
      <c r="B48" s="114" t="s">
        <v>88</v>
      </c>
      <c r="C48" s="87"/>
      <c r="D48" s="84"/>
      <c r="E48" s="84"/>
      <c r="F48" s="84"/>
      <c r="G48" s="84"/>
      <c r="H48" s="240"/>
      <c r="I48" s="85"/>
    </row>
    <row r="49" spans="1:9" ht="13.5" customHeight="1">
      <c r="A49" s="14"/>
      <c r="B49" s="13"/>
      <c r="C49" s="48"/>
      <c r="D49" s="47"/>
      <c r="E49" s="47"/>
      <c r="F49" s="49"/>
      <c r="G49" s="49"/>
      <c r="H49" s="49"/>
      <c r="I49" s="50"/>
    </row>
    <row r="50" spans="1:9" ht="13.5" thickBot="1">
      <c r="A50" s="15"/>
      <c r="B50" s="13"/>
      <c r="C50" s="48"/>
      <c r="D50" s="47"/>
      <c r="E50" s="47"/>
      <c r="F50" s="49"/>
      <c r="G50" s="49"/>
      <c r="H50" s="49"/>
      <c r="I50" s="50"/>
    </row>
    <row r="51" spans="1:9" s="2" customFormat="1" ht="30" customHeight="1" thickBot="1">
      <c r="A51" s="17" t="s">
        <v>13</v>
      </c>
      <c r="B51" s="117" t="s">
        <v>88</v>
      </c>
      <c r="C51" s="117" t="s">
        <v>88</v>
      </c>
      <c r="D51" s="117" t="s">
        <v>88</v>
      </c>
      <c r="E51" s="117" t="s">
        <v>88</v>
      </c>
      <c r="F51" s="117" t="s">
        <v>88</v>
      </c>
      <c r="G51" s="117" t="s">
        <v>88</v>
      </c>
      <c r="H51" s="117"/>
      <c r="I51" s="118" t="s">
        <v>88</v>
      </c>
    </row>
    <row r="52" spans="1:9" s="2" customFormat="1" ht="28.5" customHeight="1" thickBot="1">
      <c r="A52" s="116" t="s">
        <v>98</v>
      </c>
      <c r="B52" s="280" t="s">
        <v>88</v>
      </c>
      <c r="C52" s="281"/>
      <c r="D52" s="281"/>
      <c r="E52" s="281"/>
      <c r="F52" s="281"/>
      <c r="G52" s="281"/>
      <c r="H52" s="281"/>
      <c r="I52" s="282"/>
    </row>
    <row r="53" spans="4:5" ht="13.5" customHeight="1">
      <c r="D53" s="20"/>
      <c r="E53" s="21"/>
    </row>
    <row r="54" ht="13.5" customHeight="1">
      <c r="E54" s="22"/>
    </row>
    <row r="55" ht="13.5" customHeight="1">
      <c r="E55" s="23"/>
    </row>
    <row r="56" ht="13.5" customHeight="1">
      <c r="E56" s="19"/>
    </row>
    <row r="57" spans="4:5" ht="28.5" customHeight="1">
      <c r="D57" s="20"/>
      <c r="E57" s="19"/>
    </row>
    <row r="58" spans="4:5" ht="13.5" customHeight="1">
      <c r="D58" s="20"/>
      <c r="E58" s="19"/>
    </row>
    <row r="59" ht="13.5" customHeight="1">
      <c r="E59" s="19"/>
    </row>
    <row r="60" ht="13.5" customHeight="1">
      <c r="E60" s="19"/>
    </row>
    <row r="61" ht="13.5" customHeight="1">
      <c r="E61" s="19"/>
    </row>
    <row r="62" ht="22.5" customHeight="1">
      <c r="E62" s="19"/>
    </row>
    <row r="63" ht="13.5" customHeight="1">
      <c r="E63" s="22"/>
    </row>
    <row r="64" spans="2:5" ht="13.5" customHeight="1">
      <c r="B64" s="20"/>
      <c r="C64" s="20"/>
      <c r="E64" s="22"/>
    </row>
    <row r="65" spans="4:5" ht="13.5" customHeight="1">
      <c r="D65" s="20"/>
      <c r="E65" s="22"/>
    </row>
    <row r="66" spans="4:5" ht="13.5" customHeight="1">
      <c r="D66" s="20"/>
      <c r="E66" s="23"/>
    </row>
    <row r="67" ht="13.5" customHeight="1">
      <c r="E67" s="19"/>
    </row>
    <row r="68" spans="2:5" ht="13.5" customHeight="1">
      <c r="B68" s="20"/>
      <c r="C68" s="20"/>
      <c r="E68" s="19"/>
    </row>
    <row r="69" spans="4:5" ht="13.5" customHeight="1">
      <c r="D69" s="20"/>
      <c r="E69" s="19"/>
    </row>
    <row r="70" spans="4:5" ht="13.5" customHeight="1">
      <c r="D70" s="20"/>
      <c r="E70" s="23"/>
    </row>
    <row r="71" ht="13.5" customHeight="1">
      <c r="E71" s="22"/>
    </row>
    <row r="72" spans="4:5" ht="13.5" customHeight="1">
      <c r="D72" s="20"/>
      <c r="E72" s="22"/>
    </row>
    <row r="73" ht="22.5" customHeight="1">
      <c r="E73" s="23"/>
    </row>
    <row r="74" ht="13.5" customHeight="1">
      <c r="E74" s="19"/>
    </row>
    <row r="75" ht="13.5" customHeight="1">
      <c r="E75" s="23"/>
    </row>
    <row r="76" ht="13.5" customHeight="1">
      <c r="E76" s="19"/>
    </row>
    <row r="77" ht="13.5" customHeight="1">
      <c r="E77" s="19"/>
    </row>
    <row r="78" spans="1:5" ht="13.5" customHeight="1">
      <c r="A78" s="20"/>
      <c r="E78" s="24"/>
    </row>
    <row r="79" spans="2:5" ht="13.5" customHeight="1">
      <c r="B79" s="20"/>
      <c r="C79" s="20"/>
      <c r="D79" s="20"/>
      <c r="E79" s="25"/>
    </row>
    <row r="80" spans="2:5" ht="13.5" customHeight="1">
      <c r="B80" s="20"/>
      <c r="C80" s="20"/>
      <c r="D80" s="20"/>
      <c r="E80" s="25"/>
    </row>
    <row r="81" spans="2:5" ht="13.5" customHeight="1">
      <c r="B81" s="20"/>
      <c r="C81" s="20"/>
      <c r="D81" s="20"/>
      <c r="E81" s="23"/>
    </row>
    <row r="82" ht="12.75">
      <c r="E82" s="19"/>
    </row>
    <row r="83" spans="2:5" ht="12.75">
      <c r="B83" s="20"/>
      <c r="C83" s="20"/>
      <c r="E83" s="19"/>
    </row>
    <row r="84" spans="4:5" ht="12.75">
      <c r="D84" s="20"/>
      <c r="E84" s="19"/>
    </row>
    <row r="85" spans="4:5" ht="12.75">
      <c r="D85" s="20"/>
      <c r="E85" s="23"/>
    </row>
    <row r="86" ht="12.75">
      <c r="E86" s="19"/>
    </row>
    <row r="87" ht="12.75">
      <c r="E87" s="19"/>
    </row>
    <row r="88" ht="12.75">
      <c r="E88" s="26"/>
    </row>
    <row r="89" ht="12.75">
      <c r="E89" s="19"/>
    </row>
    <row r="90" ht="12.75">
      <c r="E90" s="19"/>
    </row>
    <row r="91" ht="12.75">
      <c r="E91" s="19"/>
    </row>
    <row r="92" ht="12.75">
      <c r="E92" s="23"/>
    </row>
    <row r="93" ht="12.75">
      <c r="E93" s="19"/>
    </row>
    <row r="94" ht="12.75">
      <c r="E94" s="23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spans="1:5" ht="28.5" customHeight="1">
      <c r="A99" s="27"/>
      <c r="B99" s="27"/>
      <c r="C99" s="27"/>
      <c r="D99" s="27"/>
      <c r="E99" s="28"/>
    </row>
    <row r="100" spans="4:5" ht="12.75">
      <c r="D100" s="20"/>
      <c r="E100" s="19"/>
    </row>
    <row r="101" ht="12.75">
      <c r="E101" s="29"/>
    </row>
    <row r="102" ht="12.75">
      <c r="E102" s="19"/>
    </row>
    <row r="103" ht="12.75">
      <c r="E103" s="26"/>
    </row>
    <row r="104" ht="12.75">
      <c r="E104" s="26"/>
    </row>
    <row r="105" ht="12.75">
      <c r="E105" s="19"/>
    </row>
    <row r="106" ht="12.75">
      <c r="E106" s="23"/>
    </row>
    <row r="107" ht="12.75">
      <c r="E107" s="19"/>
    </row>
    <row r="108" ht="12.75">
      <c r="E108" s="19"/>
    </row>
    <row r="109" ht="12.75">
      <c r="E109" s="23"/>
    </row>
    <row r="110" ht="12.75">
      <c r="E110" s="19"/>
    </row>
    <row r="111" ht="12.75">
      <c r="E111" s="26"/>
    </row>
    <row r="112" ht="12.75">
      <c r="E112" s="23"/>
    </row>
    <row r="113" ht="12.75">
      <c r="E113" s="22"/>
    </row>
    <row r="114" ht="12.75">
      <c r="E114" s="23"/>
    </row>
    <row r="115" ht="12.75">
      <c r="E115" s="19"/>
    </row>
    <row r="116" spans="4:5" ht="12.75">
      <c r="D116" s="20"/>
      <c r="E116" s="19"/>
    </row>
    <row r="117" ht="12.75">
      <c r="E117" s="22"/>
    </row>
    <row r="118" ht="12.75">
      <c r="E118" s="22"/>
    </row>
    <row r="119" spans="4:5" ht="12.75">
      <c r="D119" s="20"/>
      <c r="E119" s="22"/>
    </row>
    <row r="120" spans="4:5" ht="12.75">
      <c r="D120" s="20"/>
      <c r="E120" s="23"/>
    </row>
    <row r="121" ht="12.75">
      <c r="E121" s="19"/>
    </row>
    <row r="122" ht="12.75">
      <c r="E122" s="29"/>
    </row>
    <row r="123" ht="11.25" customHeight="1">
      <c r="E123" s="26"/>
    </row>
    <row r="124" spans="2:5" ht="24" customHeight="1">
      <c r="B124" s="20"/>
      <c r="C124" s="20"/>
      <c r="E124" s="26"/>
    </row>
    <row r="125" spans="4:5" ht="15" customHeight="1">
      <c r="D125" s="20"/>
      <c r="E125" s="26"/>
    </row>
    <row r="126" ht="11.25" customHeight="1">
      <c r="E126" s="29"/>
    </row>
    <row r="127" ht="12.75">
      <c r="E127" s="26"/>
    </row>
    <row r="128" spans="2:5" ht="13.5" customHeight="1">
      <c r="B128" s="20"/>
      <c r="C128" s="20"/>
      <c r="E128" s="26"/>
    </row>
    <row r="129" spans="4:5" ht="12.75" customHeight="1">
      <c r="D129" s="20"/>
      <c r="E129" s="26"/>
    </row>
    <row r="130" spans="4:5" ht="12.75" customHeight="1">
      <c r="D130" s="20"/>
      <c r="E130" s="23"/>
    </row>
    <row r="131" ht="12.75">
      <c r="E131" s="19"/>
    </row>
    <row r="132" spans="4:5" ht="12.75">
      <c r="D132" s="20"/>
      <c r="E132" s="19"/>
    </row>
    <row r="133" ht="12.75">
      <c r="E133" s="29"/>
    </row>
    <row r="134" ht="12.75">
      <c r="E134" s="26"/>
    </row>
    <row r="135" ht="12.75">
      <c r="E135" s="19"/>
    </row>
    <row r="136" spans="1:5" ht="19.5" customHeight="1">
      <c r="A136" s="31"/>
      <c r="B136" s="6"/>
      <c r="C136" s="6"/>
      <c r="D136" s="6"/>
      <c r="E136" s="6"/>
    </row>
    <row r="137" spans="1:5" ht="15" customHeight="1">
      <c r="A137" s="20"/>
      <c r="E137" s="24"/>
    </row>
    <row r="138" spans="1:5" ht="12.75">
      <c r="A138" s="20"/>
      <c r="B138" s="20"/>
      <c r="C138" s="20"/>
      <c r="E138" s="24"/>
    </row>
    <row r="139" spans="4:5" ht="12.75">
      <c r="D139" s="20"/>
      <c r="E139" s="19"/>
    </row>
    <row r="140" ht="12.75">
      <c r="E140" s="21"/>
    </row>
    <row r="141" spans="2:5" ht="12.75">
      <c r="B141" s="20"/>
      <c r="C141" s="20"/>
      <c r="E141" s="19"/>
    </row>
    <row r="142" spans="4:5" ht="12.75">
      <c r="D142" s="20"/>
      <c r="E142" s="19"/>
    </row>
    <row r="143" ht="12.75">
      <c r="E143" s="23"/>
    </row>
    <row r="144" spans="4:5" ht="22.5" customHeight="1">
      <c r="D144" s="20"/>
      <c r="E144" s="19"/>
    </row>
    <row r="145" ht="12.75">
      <c r="E145" s="19"/>
    </row>
    <row r="146" spans="2:5" ht="12.75">
      <c r="B146" s="20"/>
      <c r="C146" s="20"/>
      <c r="E146" s="22"/>
    </row>
    <row r="147" spans="4:5" ht="12.75">
      <c r="D147" s="20"/>
      <c r="E147" s="22"/>
    </row>
    <row r="148" ht="12.75">
      <c r="E148" s="23"/>
    </row>
    <row r="149" spans="1:5" ht="13.5" customHeight="1">
      <c r="A149" s="20"/>
      <c r="E149" s="24"/>
    </row>
    <row r="150" spans="2:5" ht="13.5" customHeight="1">
      <c r="B150" s="20"/>
      <c r="C150" s="20"/>
      <c r="E150" s="19"/>
    </row>
    <row r="151" spans="4:5" ht="13.5" customHeight="1">
      <c r="D151" s="20"/>
      <c r="E151" s="19"/>
    </row>
    <row r="152" spans="4:5" ht="12.75">
      <c r="D152" s="20"/>
      <c r="E152" s="23"/>
    </row>
    <row r="153" spans="4:5" ht="12.75">
      <c r="D153" s="20"/>
      <c r="E153" s="19"/>
    </row>
    <row r="154" ht="12.75">
      <c r="E154" s="29"/>
    </row>
    <row r="155" spans="4:5" ht="12.75">
      <c r="D155" s="20"/>
      <c r="E155" s="22"/>
    </row>
    <row r="156" spans="4:5" ht="12.75">
      <c r="D156" s="20"/>
      <c r="E156" s="23"/>
    </row>
    <row r="157" ht="12.75">
      <c r="E157" s="29"/>
    </row>
    <row r="158" spans="2:5" ht="12.75">
      <c r="B158" s="20"/>
      <c r="C158" s="20"/>
      <c r="E158" s="26"/>
    </row>
    <row r="159" spans="4:5" ht="12.75">
      <c r="D159" s="20"/>
      <c r="E159" s="26"/>
    </row>
    <row r="160" spans="4:5" ht="12.75">
      <c r="D160" s="20"/>
      <c r="E160" s="23"/>
    </row>
    <row r="161" spans="4:5" ht="12.75">
      <c r="D161" s="20"/>
      <c r="E161" s="23"/>
    </row>
    <row r="162" ht="12.75">
      <c r="E162" s="19"/>
    </row>
    <row r="163" spans="1:5" s="32" customFormat="1" ht="18" customHeight="1">
      <c r="A163" s="283"/>
      <c r="B163" s="284"/>
      <c r="C163" s="284"/>
      <c r="D163" s="284"/>
      <c r="E163" s="284"/>
    </row>
    <row r="164" spans="1:5" ht="28.5" customHeight="1">
      <c r="A164" s="27"/>
      <c r="B164" s="27"/>
      <c r="C164" s="27"/>
      <c r="D164" s="27"/>
      <c r="E164" s="28"/>
    </row>
    <row r="166" spans="1:5" ht="15">
      <c r="A166" s="34"/>
      <c r="B166" s="20"/>
      <c r="C166" s="20"/>
      <c r="D166" s="20"/>
      <c r="E166" s="35"/>
    </row>
    <row r="167" spans="1:5" ht="12.75">
      <c r="A167" s="20"/>
      <c r="B167" s="20"/>
      <c r="C167" s="20"/>
      <c r="D167" s="20"/>
      <c r="E167" s="35"/>
    </row>
    <row r="168" spans="1:5" ht="17.25" customHeight="1">
      <c r="A168" s="20"/>
      <c r="B168" s="20"/>
      <c r="C168" s="20"/>
      <c r="D168" s="20"/>
      <c r="E168" s="35"/>
    </row>
    <row r="169" spans="1:5" ht="13.5" customHeight="1">
      <c r="A169" s="20"/>
      <c r="B169" s="20"/>
      <c r="C169" s="20"/>
      <c r="D169" s="20"/>
      <c r="E169" s="35"/>
    </row>
    <row r="170" spans="1:5" ht="12.75">
      <c r="A170" s="20"/>
      <c r="B170" s="20"/>
      <c r="C170" s="20"/>
      <c r="D170" s="20"/>
      <c r="E170" s="35"/>
    </row>
    <row r="171" spans="1:4" ht="12.75">
      <c r="A171" s="20"/>
      <c r="B171" s="20"/>
      <c r="C171" s="20"/>
      <c r="D171" s="20"/>
    </row>
    <row r="172" spans="1:5" ht="12.75">
      <c r="A172" s="20"/>
      <c r="B172" s="20"/>
      <c r="C172" s="20"/>
      <c r="D172" s="20"/>
      <c r="E172" s="35"/>
    </row>
    <row r="173" spans="1:5" ht="12.75">
      <c r="A173" s="20"/>
      <c r="B173" s="20"/>
      <c r="C173" s="20"/>
      <c r="D173" s="20"/>
      <c r="E173" s="35"/>
    </row>
    <row r="174" spans="1:5" ht="12.75">
      <c r="A174" s="20"/>
      <c r="B174" s="20"/>
      <c r="C174" s="20"/>
      <c r="D174" s="20"/>
      <c r="E174" s="35"/>
    </row>
    <row r="175" spans="1:5" ht="22.5" customHeight="1">
      <c r="A175" s="20"/>
      <c r="B175" s="20"/>
      <c r="C175" s="20"/>
      <c r="D175" s="20"/>
      <c r="E175" s="35"/>
    </row>
    <row r="176" ht="22.5" customHeight="1">
      <c r="E176" s="23"/>
    </row>
  </sheetData>
  <sheetProtection/>
  <mergeCells count="8">
    <mergeCell ref="A1:I1"/>
    <mergeCell ref="B26:I26"/>
    <mergeCell ref="B39:I39"/>
    <mergeCell ref="B41:I41"/>
    <mergeCell ref="A163:E163"/>
    <mergeCell ref="B3:I3"/>
    <mergeCell ref="B52:I52"/>
    <mergeCell ref="B24:H24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0"/>
  <sheetViews>
    <sheetView zoomScale="112" zoomScaleNormal="112" zoomScalePageLayoutView="0" workbookViewId="0" topLeftCell="A1">
      <pane ySplit="3" topLeftCell="A304" activePane="bottomLeft" state="frozen"/>
      <selection pane="topLeft" activeCell="A1" sqref="A1"/>
      <selection pane="bottomLeft" activeCell="A317" sqref="A317"/>
    </sheetView>
  </sheetViews>
  <sheetFormatPr defaultColWidth="11.421875" defaultRowHeight="12.75"/>
  <cols>
    <col min="1" max="1" width="8.140625" style="39" customWidth="1"/>
    <col min="2" max="2" width="32.00390625" style="40" customWidth="1"/>
    <col min="3" max="3" width="13.28125" style="40" customWidth="1"/>
    <col min="4" max="4" width="15.140625" style="40" customWidth="1"/>
    <col min="5" max="5" width="12.140625" style="3" customWidth="1"/>
    <col min="6" max="6" width="9.28125" style="3" customWidth="1"/>
    <col min="7" max="7" width="10.28125" style="3" customWidth="1"/>
    <col min="8" max="8" width="11.7109375" style="3" customWidth="1"/>
    <col min="9" max="9" width="13.8515625" style="3" customWidth="1"/>
    <col min="10" max="10" width="10.28125" style="3" customWidth="1"/>
    <col min="11" max="11" width="8.28125" style="3" customWidth="1"/>
    <col min="12" max="12" width="10.28125" style="3" customWidth="1"/>
    <col min="13" max="13" width="0.5625" style="3" hidden="1" customWidth="1"/>
    <col min="14" max="16384" width="11.421875" style="1" customWidth="1"/>
  </cols>
  <sheetData>
    <row r="1" spans="1:13" ht="24" customHeight="1">
      <c r="A1" s="303" t="s">
        <v>99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5"/>
    </row>
    <row r="2" spans="1:13" s="5" customFormat="1" ht="40.5">
      <c r="A2" s="41" t="s">
        <v>14</v>
      </c>
      <c r="B2" s="41" t="s">
        <v>15</v>
      </c>
      <c r="C2" s="4" t="s">
        <v>175</v>
      </c>
      <c r="D2" s="4" t="s">
        <v>177</v>
      </c>
      <c r="E2" s="41" t="s">
        <v>66</v>
      </c>
      <c r="F2" s="41" t="s">
        <v>11</v>
      </c>
      <c r="G2" s="41" t="s">
        <v>12</v>
      </c>
      <c r="H2" s="41" t="s">
        <v>74</v>
      </c>
      <c r="I2" s="41" t="s">
        <v>82</v>
      </c>
      <c r="J2" s="41" t="s">
        <v>75</v>
      </c>
      <c r="K2" s="41" t="s">
        <v>182</v>
      </c>
      <c r="L2" s="41" t="s">
        <v>16</v>
      </c>
      <c r="M2" s="4"/>
    </row>
    <row r="3" spans="1:13" ht="2.25" customHeight="1">
      <c r="A3" s="61"/>
      <c r="B3" s="65"/>
      <c r="C3" s="66"/>
      <c r="D3" s="65"/>
      <c r="E3" s="66"/>
      <c r="F3" s="66" t="s">
        <v>179</v>
      </c>
      <c r="G3" s="66"/>
      <c r="H3" s="66"/>
      <c r="I3" s="66"/>
      <c r="J3" s="66"/>
      <c r="K3" s="66"/>
      <c r="L3" s="66"/>
      <c r="M3" s="66"/>
    </row>
    <row r="4" spans="1:13" s="5" customFormat="1" ht="12.75">
      <c r="A4" s="61"/>
      <c r="B4" s="67" t="s">
        <v>103</v>
      </c>
      <c r="C4" s="68"/>
      <c r="D4" s="67"/>
      <c r="E4" s="68"/>
      <c r="F4" s="68"/>
      <c r="G4" s="68"/>
      <c r="H4" s="68"/>
      <c r="I4" s="68"/>
      <c r="J4" s="68"/>
      <c r="K4" s="68"/>
      <c r="L4" s="68"/>
      <c r="M4" s="68"/>
    </row>
    <row r="5" spans="1:13" ht="12.75">
      <c r="A5" s="61"/>
      <c r="B5" s="62" t="s">
        <v>104</v>
      </c>
      <c r="C5" s="66"/>
      <c r="D5" s="62"/>
      <c r="E5" s="66"/>
      <c r="F5" s="66"/>
      <c r="G5" s="66"/>
      <c r="H5" s="66"/>
      <c r="I5" s="66"/>
      <c r="J5" s="66"/>
      <c r="K5" s="66"/>
      <c r="L5" s="66"/>
      <c r="M5" s="66"/>
    </row>
    <row r="6" spans="1:13" ht="21" customHeight="1">
      <c r="A6" s="306" t="s">
        <v>140</v>
      </c>
      <c r="B6" s="307"/>
      <c r="C6" s="101">
        <v>41336.08</v>
      </c>
      <c r="D6" s="101">
        <v>58920</v>
      </c>
      <c r="E6" s="101">
        <v>58920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69">
        <v>0</v>
      </c>
      <c r="L6" s="101">
        <v>0</v>
      </c>
      <c r="M6" s="66"/>
    </row>
    <row r="7" spans="1:13" ht="33" customHeight="1">
      <c r="A7" s="297" t="s">
        <v>139</v>
      </c>
      <c r="B7" s="298"/>
      <c r="C7" s="101">
        <v>41336.08</v>
      </c>
      <c r="D7" s="101">
        <v>58920</v>
      </c>
      <c r="E7" s="101">
        <v>58920</v>
      </c>
      <c r="F7" s="101">
        <v>0</v>
      </c>
      <c r="G7" s="101">
        <v>0</v>
      </c>
      <c r="H7" s="101">
        <v>0</v>
      </c>
      <c r="I7" s="101"/>
      <c r="J7" s="101">
        <v>0</v>
      </c>
      <c r="K7" s="214">
        <v>0</v>
      </c>
      <c r="L7" s="101">
        <v>0</v>
      </c>
      <c r="M7" s="66"/>
    </row>
    <row r="8" spans="1:13" ht="25.5" customHeight="1">
      <c r="A8" s="292" t="s">
        <v>141</v>
      </c>
      <c r="B8" s="293"/>
      <c r="C8" s="102">
        <v>41336.08</v>
      </c>
      <c r="D8" s="102">
        <v>58920</v>
      </c>
      <c r="E8" s="102">
        <v>58920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215">
        <v>0</v>
      </c>
      <c r="L8" s="197">
        <v>0</v>
      </c>
      <c r="M8" s="66"/>
    </row>
    <row r="9" spans="1:13" ht="42.75" customHeight="1">
      <c r="A9" s="295" t="s">
        <v>142</v>
      </c>
      <c r="B9" s="296"/>
      <c r="C9" s="102">
        <v>41336.08</v>
      </c>
      <c r="D9" s="102">
        <v>58920</v>
      </c>
      <c r="E9" s="102">
        <v>58920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216">
        <v>0</v>
      </c>
      <c r="L9" s="102">
        <v>0</v>
      </c>
      <c r="M9" s="66"/>
    </row>
    <row r="10" spans="1:13" ht="12.75" customHeight="1">
      <c r="A10" s="55">
        <v>3</v>
      </c>
      <c r="B10" s="71" t="s">
        <v>17</v>
      </c>
      <c r="C10" s="103">
        <v>41336.08</v>
      </c>
      <c r="D10" s="103">
        <v>58920</v>
      </c>
      <c r="E10" s="103">
        <v>58920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217">
        <v>0</v>
      </c>
      <c r="L10" s="103">
        <v>0</v>
      </c>
      <c r="M10" s="66"/>
    </row>
    <row r="11" spans="1:13" ht="27" customHeight="1">
      <c r="A11" s="55">
        <v>37</v>
      </c>
      <c r="B11" s="71" t="s">
        <v>143</v>
      </c>
      <c r="C11" s="103">
        <v>41336.08</v>
      </c>
      <c r="D11" s="103">
        <v>58920</v>
      </c>
      <c r="E11" s="103">
        <v>58920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217">
        <v>0</v>
      </c>
      <c r="L11" s="103">
        <v>0</v>
      </c>
      <c r="M11" s="66"/>
    </row>
    <row r="12" spans="1:13" ht="24" customHeight="1">
      <c r="A12" s="61">
        <v>372</v>
      </c>
      <c r="B12" s="62" t="s">
        <v>121</v>
      </c>
      <c r="C12" s="99">
        <v>41336.08</v>
      </c>
      <c r="D12" s="99">
        <v>58920</v>
      </c>
      <c r="E12" s="99">
        <v>58920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63"/>
      <c r="L12" s="99">
        <v>0</v>
      </c>
      <c r="M12" s="66"/>
    </row>
    <row r="13" spans="1:13" ht="12.75" customHeight="1">
      <c r="A13" s="64">
        <v>3722</v>
      </c>
      <c r="B13" s="65" t="s">
        <v>133</v>
      </c>
      <c r="C13" s="100">
        <v>18130.4</v>
      </c>
      <c r="D13" s="100">
        <v>26760</v>
      </c>
      <c r="E13" s="100">
        <v>26760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63">
        <v>0</v>
      </c>
      <c r="L13" s="100">
        <v>0</v>
      </c>
      <c r="M13" s="66"/>
    </row>
    <row r="14" spans="1:13" ht="12.75" customHeight="1">
      <c r="A14" s="64">
        <v>3722</v>
      </c>
      <c r="B14" s="65" t="s">
        <v>132</v>
      </c>
      <c r="C14" s="100">
        <v>23205.68</v>
      </c>
      <c r="D14" s="100">
        <v>32160</v>
      </c>
      <c r="E14" s="100">
        <v>32160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63">
        <v>0</v>
      </c>
      <c r="L14" s="100">
        <v>0</v>
      </c>
      <c r="M14" s="66"/>
    </row>
    <row r="15" spans="1:13" ht="12.75" customHeight="1">
      <c r="A15" s="64"/>
      <c r="B15" s="65"/>
      <c r="C15" s="100"/>
      <c r="D15" s="100"/>
      <c r="E15" s="100"/>
      <c r="F15" s="100"/>
      <c r="G15" s="100"/>
      <c r="H15" s="100"/>
      <c r="I15" s="100"/>
      <c r="J15" s="96"/>
      <c r="K15" s="63"/>
      <c r="L15" s="100"/>
      <c r="M15" s="66"/>
    </row>
    <row r="16" spans="1:13" ht="20.25" customHeight="1">
      <c r="A16" s="306" t="s">
        <v>168</v>
      </c>
      <c r="B16" s="307"/>
      <c r="C16" s="101">
        <v>1300000</v>
      </c>
      <c r="D16" s="101">
        <v>1700000</v>
      </c>
      <c r="E16" s="101">
        <v>1700000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69">
        <v>0</v>
      </c>
      <c r="L16" s="101">
        <v>0</v>
      </c>
      <c r="M16" s="66"/>
    </row>
    <row r="17" spans="1:13" ht="27.75" customHeight="1">
      <c r="A17" s="297" t="s">
        <v>166</v>
      </c>
      <c r="B17" s="298"/>
      <c r="C17" s="101">
        <v>1300000</v>
      </c>
      <c r="D17" s="101">
        <v>1700000</v>
      </c>
      <c r="E17" s="101">
        <v>1700000</v>
      </c>
      <c r="F17" s="101">
        <v>0</v>
      </c>
      <c r="G17" s="101">
        <v>0</v>
      </c>
      <c r="H17" s="101">
        <v>0</v>
      </c>
      <c r="I17" s="101"/>
      <c r="J17" s="101">
        <v>0</v>
      </c>
      <c r="K17" s="214">
        <v>0</v>
      </c>
      <c r="L17" s="101">
        <v>0</v>
      </c>
      <c r="M17" s="66"/>
    </row>
    <row r="18" spans="1:13" ht="24" customHeight="1">
      <c r="A18" s="292" t="s">
        <v>167</v>
      </c>
      <c r="B18" s="293"/>
      <c r="C18" s="102">
        <v>1300000</v>
      </c>
      <c r="D18" s="102">
        <v>1700000</v>
      </c>
      <c r="E18" s="102">
        <v>1700000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215">
        <v>0</v>
      </c>
      <c r="L18" s="197">
        <v>0</v>
      </c>
      <c r="M18" s="66"/>
    </row>
    <row r="19" spans="1:13" ht="37.5" customHeight="1">
      <c r="A19" s="295" t="s">
        <v>169</v>
      </c>
      <c r="B19" s="296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216">
        <v>0</v>
      </c>
      <c r="L19" s="102">
        <v>0</v>
      </c>
      <c r="M19" s="66"/>
    </row>
    <row r="20" spans="1:13" ht="22.5" customHeight="1">
      <c r="A20" s="55">
        <v>4</v>
      </c>
      <c r="B20" s="71" t="s">
        <v>30</v>
      </c>
      <c r="C20" s="103">
        <v>0</v>
      </c>
      <c r="D20" s="103">
        <v>0</v>
      </c>
      <c r="E20" s="103">
        <v>0</v>
      </c>
      <c r="F20" s="103">
        <v>0</v>
      </c>
      <c r="G20" s="103" t="str">
        <f aca="true" t="shared" si="0" ref="G20:L20">G21</f>
        <v> </v>
      </c>
      <c r="H20" s="103" t="str">
        <f>H21</f>
        <v> </v>
      </c>
      <c r="I20" s="103" t="str">
        <f t="shared" si="0"/>
        <v> </v>
      </c>
      <c r="J20" s="103" t="str">
        <f t="shared" si="0"/>
        <v> </v>
      </c>
      <c r="K20" s="72">
        <f>K21</f>
        <v>0</v>
      </c>
      <c r="L20" s="103" t="str">
        <f t="shared" si="0"/>
        <v> </v>
      </c>
      <c r="M20" s="66"/>
    </row>
    <row r="21" spans="1:13" ht="27" customHeight="1">
      <c r="A21" s="58">
        <v>45</v>
      </c>
      <c r="B21" s="59" t="s">
        <v>67</v>
      </c>
      <c r="C21" s="98">
        <v>0</v>
      </c>
      <c r="D21" s="98">
        <v>0</v>
      </c>
      <c r="E21" s="98">
        <v>0</v>
      </c>
      <c r="F21" s="98">
        <v>0</v>
      </c>
      <c r="G21" s="98" t="str">
        <f aca="true" t="shared" si="1" ref="G21:L21">G22</f>
        <v> </v>
      </c>
      <c r="H21" s="98" t="str">
        <f t="shared" si="1"/>
        <v> </v>
      </c>
      <c r="I21" s="98" t="str">
        <f t="shared" si="1"/>
        <v> </v>
      </c>
      <c r="J21" s="98" t="str">
        <f t="shared" si="1"/>
        <v> </v>
      </c>
      <c r="K21" s="60">
        <f>K22</f>
        <v>0</v>
      </c>
      <c r="L21" s="98" t="str">
        <f t="shared" si="1"/>
        <v> </v>
      </c>
      <c r="M21" s="66"/>
    </row>
    <row r="22" spans="1:13" ht="24" customHeight="1">
      <c r="A22" s="61">
        <v>451</v>
      </c>
      <c r="B22" s="62" t="s">
        <v>68</v>
      </c>
      <c r="C22" s="99">
        <v>0</v>
      </c>
      <c r="D22" s="99">
        <v>0</v>
      </c>
      <c r="E22" s="99">
        <v>0</v>
      </c>
      <c r="F22" s="99">
        <v>0</v>
      </c>
      <c r="G22" s="99" t="str">
        <f aca="true" t="shared" si="2" ref="G22:L22">G29</f>
        <v> </v>
      </c>
      <c r="H22" s="99" t="str">
        <f t="shared" si="2"/>
        <v> </v>
      </c>
      <c r="I22" s="99" t="str">
        <f t="shared" si="2"/>
        <v> </v>
      </c>
      <c r="J22" s="99" t="str">
        <f t="shared" si="2"/>
        <v> </v>
      </c>
      <c r="K22" s="73">
        <f>K29</f>
        <v>0</v>
      </c>
      <c r="L22" s="99" t="str">
        <f t="shared" si="2"/>
        <v> </v>
      </c>
      <c r="M22" s="66"/>
    </row>
    <row r="23" spans="1:13" ht="24" customHeight="1">
      <c r="A23" s="64">
        <v>4511</v>
      </c>
      <c r="B23" s="65" t="s">
        <v>68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63">
        <v>0</v>
      </c>
      <c r="L23" s="100">
        <v>0</v>
      </c>
      <c r="M23" s="66"/>
    </row>
    <row r="24" spans="1:13" ht="36.75" customHeight="1">
      <c r="A24" s="295" t="s">
        <v>172</v>
      </c>
      <c r="B24" s="296"/>
      <c r="C24" s="102">
        <v>1300000</v>
      </c>
      <c r="D24" s="102">
        <v>1700000</v>
      </c>
      <c r="E24" s="102">
        <v>1700000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216">
        <v>0</v>
      </c>
      <c r="L24" s="102">
        <v>0</v>
      </c>
      <c r="M24" s="66"/>
    </row>
    <row r="25" spans="1:13" ht="27.75" customHeight="1">
      <c r="A25" s="55">
        <v>4</v>
      </c>
      <c r="B25" s="71" t="s">
        <v>30</v>
      </c>
      <c r="C25" s="103">
        <v>1300000</v>
      </c>
      <c r="D25" s="103">
        <v>1700000</v>
      </c>
      <c r="E25" s="103">
        <v>1700000</v>
      </c>
      <c r="F25" s="103">
        <v>0</v>
      </c>
      <c r="G25" s="103">
        <f aca="true" t="shared" si="3" ref="G25:L26">G26</f>
        <v>0</v>
      </c>
      <c r="H25" s="103">
        <f>H26</f>
        <v>0</v>
      </c>
      <c r="I25" s="103">
        <f t="shared" si="3"/>
        <v>0</v>
      </c>
      <c r="J25" s="103">
        <f t="shared" si="3"/>
        <v>0</v>
      </c>
      <c r="K25" s="72">
        <f>K26</f>
        <v>0</v>
      </c>
      <c r="L25" s="103">
        <f t="shared" si="3"/>
        <v>0</v>
      </c>
      <c r="M25" s="66"/>
    </row>
    <row r="26" spans="1:13" ht="24" customHeight="1">
      <c r="A26" s="58">
        <v>45</v>
      </c>
      <c r="B26" s="59" t="s">
        <v>67</v>
      </c>
      <c r="C26" s="98">
        <v>1300000</v>
      </c>
      <c r="D26" s="98">
        <v>1700000</v>
      </c>
      <c r="E26" s="98">
        <v>1700000</v>
      </c>
      <c r="F26" s="98">
        <v>0</v>
      </c>
      <c r="G26" s="98">
        <f t="shared" si="3"/>
        <v>0</v>
      </c>
      <c r="H26" s="98">
        <f t="shared" si="3"/>
        <v>0</v>
      </c>
      <c r="I26" s="98">
        <f t="shared" si="3"/>
        <v>0</v>
      </c>
      <c r="J26" s="98">
        <f t="shared" si="3"/>
        <v>0</v>
      </c>
      <c r="K26" s="60">
        <f>K27</f>
        <v>0</v>
      </c>
      <c r="L26" s="98">
        <f t="shared" si="3"/>
        <v>0</v>
      </c>
      <c r="M26" s="66"/>
    </row>
    <row r="27" spans="1:13" ht="24" customHeight="1">
      <c r="A27" s="61">
        <v>451</v>
      </c>
      <c r="B27" s="62" t="s">
        <v>68</v>
      </c>
      <c r="C27" s="99">
        <v>1300000</v>
      </c>
      <c r="D27" s="99">
        <v>1700000</v>
      </c>
      <c r="E27" s="99">
        <v>1700000</v>
      </c>
      <c r="F27" s="99">
        <v>0</v>
      </c>
      <c r="G27" s="99">
        <f aca="true" t="shared" si="4" ref="G27:L27">G34</f>
        <v>0</v>
      </c>
      <c r="H27" s="99">
        <f t="shared" si="4"/>
        <v>0</v>
      </c>
      <c r="I27" s="99">
        <f t="shared" si="4"/>
        <v>0</v>
      </c>
      <c r="J27" s="99">
        <f t="shared" si="4"/>
        <v>0</v>
      </c>
      <c r="K27" s="73">
        <f>K34</f>
        <v>0</v>
      </c>
      <c r="L27" s="99">
        <f t="shared" si="4"/>
        <v>0</v>
      </c>
      <c r="M27" s="66"/>
    </row>
    <row r="28" spans="1:13" ht="24" customHeight="1">
      <c r="A28" s="64">
        <v>4511</v>
      </c>
      <c r="B28" s="65" t="s">
        <v>68</v>
      </c>
      <c r="C28" s="100">
        <v>1300000</v>
      </c>
      <c r="D28" s="100">
        <v>1700000</v>
      </c>
      <c r="E28" s="100">
        <v>1700000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63">
        <v>0</v>
      </c>
      <c r="L28" s="100">
        <v>0</v>
      </c>
      <c r="M28" s="66"/>
    </row>
    <row r="29" spans="1:13" ht="12.75" customHeight="1">
      <c r="A29" s="64" t="s">
        <v>88</v>
      </c>
      <c r="B29" s="65"/>
      <c r="C29" s="100" t="s">
        <v>88</v>
      </c>
      <c r="D29" s="65"/>
      <c r="E29" s="100" t="s">
        <v>88</v>
      </c>
      <c r="F29" s="100" t="s">
        <v>88</v>
      </c>
      <c r="G29" s="100" t="s">
        <v>88</v>
      </c>
      <c r="H29" s="100" t="s">
        <v>88</v>
      </c>
      <c r="I29" s="100" t="s">
        <v>88</v>
      </c>
      <c r="J29" s="96" t="s">
        <v>88</v>
      </c>
      <c r="K29" s="63">
        <v>0</v>
      </c>
      <c r="L29" s="100" t="s">
        <v>88</v>
      </c>
      <c r="M29" s="66"/>
    </row>
    <row r="30" spans="1:13" ht="28.5" customHeight="1">
      <c r="A30" s="297" t="s">
        <v>144</v>
      </c>
      <c r="B30" s="298"/>
      <c r="C30" s="101">
        <v>648306.4</v>
      </c>
      <c r="D30" s="101">
        <v>700874.8</v>
      </c>
      <c r="E30" s="101">
        <v>700874.8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69">
        <v>0</v>
      </c>
      <c r="L30" s="101">
        <v>0</v>
      </c>
      <c r="M30" s="66"/>
    </row>
    <row r="31" spans="1:13" ht="37.5" customHeight="1">
      <c r="A31" s="292" t="s">
        <v>189</v>
      </c>
      <c r="B31" s="293"/>
      <c r="C31" s="102">
        <v>648306.4</v>
      </c>
      <c r="D31" s="102">
        <v>700874.8</v>
      </c>
      <c r="E31" s="102">
        <v>700874.8</v>
      </c>
      <c r="F31" s="197">
        <v>0</v>
      </c>
      <c r="G31" s="201">
        <v>0</v>
      </c>
      <c r="H31" s="197">
        <v>0</v>
      </c>
      <c r="I31" s="197">
        <v>0</v>
      </c>
      <c r="J31" s="197">
        <v>0</v>
      </c>
      <c r="K31" s="198">
        <v>0</v>
      </c>
      <c r="L31" s="197">
        <v>0</v>
      </c>
      <c r="M31" s="66"/>
    </row>
    <row r="32" spans="1:13" ht="12.75" customHeight="1">
      <c r="A32" s="294" t="s">
        <v>72</v>
      </c>
      <c r="B32" s="294"/>
      <c r="C32" s="185">
        <v>561504.6</v>
      </c>
      <c r="D32" s="185">
        <v>615374</v>
      </c>
      <c r="E32" s="185">
        <v>615374</v>
      </c>
      <c r="F32" s="186">
        <v>0</v>
      </c>
      <c r="G32" s="185">
        <v>0</v>
      </c>
      <c r="H32" s="185">
        <v>0</v>
      </c>
      <c r="I32" s="185">
        <v>0</v>
      </c>
      <c r="J32" s="185">
        <v>0</v>
      </c>
      <c r="K32" s="187">
        <v>0</v>
      </c>
      <c r="L32" s="185">
        <v>0</v>
      </c>
      <c r="M32" s="66"/>
    </row>
    <row r="33" spans="1:13" ht="12.75" customHeight="1">
      <c r="A33" s="55">
        <v>3</v>
      </c>
      <c r="B33" s="56" t="s">
        <v>17</v>
      </c>
      <c r="C33" s="97">
        <v>561504.6</v>
      </c>
      <c r="D33" s="97">
        <v>615374</v>
      </c>
      <c r="E33" s="97">
        <v>615374</v>
      </c>
      <c r="F33" s="149">
        <v>0</v>
      </c>
      <c r="G33" s="97">
        <v>0</v>
      </c>
      <c r="H33" s="97">
        <v>0</v>
      </c>
      <c r="I33" s="97">
        <v>0</v>
      </c>
      <c r="J33" s="97">
        <v>0</v>
      </c>
      <c r="K33" s="57">
        <v>0</v>
      </c>
      <c r="L33" s="97">
        <v>0</v>
      </c>
      <c r="M33" s="66"/>
    </row>
    <row r="34" spans="1:13" ht="12.75" customHeight="1">
      <c r="A34" s="58">
        <v>32</v>
      </c>
      <c r="B34" s="59" t="s">
        <v>22</v>
      </c>
      <c r="C34" s="98">
        <v>555839.6</v>
      </c>
      <c r="D34" s="98">
        <v>609992</v>
      </c>
      <c r="E34" s="98">
        <v>609992</v>
      </c>
      <c r="F34" s="150">
        <v>0</v>
      </c>
      <c r="G34" s="98">
        <v>0</v>
      </c>
      <c r="H34" s="98">
        <v>0</v>
      </c>
      <c r="I34" s="98">
        <v>0</v>
      </c>
      <c r="J34" s="98">
        <v>0</v>
      </c>
      <c r="K34" s="60">
        <v>0</v>
      </c>
      <c r="L34" s="98">
        <v>0</v>
      </c>
      <c r="M34" s="66"/>
    </row>
    <row r="35" spans="1:13" ht="12.75" customHeight="1">
      <c r="A35" s="61">
        <v>321</v>
      </c>
      <c r="B35" s="62" t="s">
        <v>23</v>
      </c>
      <c r="C35" s="99">
        <v>48550</v>
      </c>
      <c r="D35" s="99">
        <v>57380</v>
      </c>
      <c r="E35" s="99">
        <v>57380</v>
      </c>
      <c r="F35" s="99">
        <v>0</v>
      </c>
      <c r="G35" s="125">
        <v>0</v>
      </c>
      <c r="H35" s="125">
        <f>H36+H37+H38</f>
        <v>0</v>
      </c>
      <c r="I35" s="125">
        <v>0</v>
      </c>
      <c r="J35" s="125">
        <v>0</v>
      </c>
      <c r="K35" s="218">
        <f>K36+K37+K38</f>
        <v>0</v>
      </c>
      <c r="L35" s="125">
        <v>0</v>
      </c>
      <c r="M35" s="66"/>
    </row>
    <row r="36" spans="1:13" ht="12.75" customHeight="1">
      <c r="A36" s="64">
        <v>3211</v>
      </c>
      <c r="B36" s="65" t="s">
        <v>41</v>
      </c>
      <c r="C36" s="100">
        <v>34600</v>
      </c>
      <c r="D36" s="100">
        <v>32870</v>
      </c>
      <c r="E36" s="100">
        <v>32870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63">
        <v>0</v>
      </c>
      <c r="L36" s="100">
        <v>0</v>
      </c>
      <c r="M36" s="66"/>
    </row>
    <row r="37" spans="1:13" ht="12.75" customHeight="1">
      <c r="A37" s="64">
        <v>3213</v>
      </c>
      <c r="B37" s="65" t="s">
        <v>43</v>
      </c>
      <c r="C37" s="100">
        <v>8800</v>
      </c>
      <c r="D37" s="100">
        <v>8360</v>
      </c>
      <c r="E37" s="100">
        <v>8360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63">
        <v>0</v>
      </c>
      <c r="L37" s="100">
        <v>0</v>
      </c>
      <c r="M37" s="66"/>
    </row>
    <row r="38" spans="1:13" ht="12.75" customHeight="1">
      <c r="A38" s="64">
        <v>3214</v>
      </c>
      <c r="B38" s="65" t="s">
        <v>44</v>
      </c>
      <c r="C38" s="100">
        <v>5150</v>
      </c>
      <c r="D38" s="100">
        <v>16150</v>
      </c>
      <c r="E38" s="100">
        <v>16150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63">
        <v>0</v>
      </c>
      <c r="L38" s="100">
        <v>0</v>
      </c>
      <c r="M38" s="66"/>
    </row>
    <row r="39" spans="1:13" ht="12.75" customHeight="1">
      <c r="A39" s="61">
        <v>322</v>
      </c>
      <c r="B39" s="62" t="s">
        <v>24</v>
      </c>
      <c r="C39" s="99">
        <v>390515</v>
      </c>
      <c r="D39" s="99">
        <v>391652</v>
      </c>
      <c r="E39" s="99">
        <v>391652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73">
        <v>0</v>
      </c>
      <c r="L39" s="99">
        <v>0</v>
      </c>
      <c r="M39" s="66"/>
    </row>
    <row r="40" spans="1:13" ht="12.75" customHeight="1">
      <c r="A40" s="64">
        <v>3221</v>
      </c>
      <c r="B40" s="65" t="s">
        <v>45</v>
      </c>
      <c r="C40" s="100">
        <v>103000</v>
      </c>
      <c r="D40" s="100">
        <v>101462</v>
      </c>
      <c r="E40" s="100">
        <v>101462</v>
      </c>
      <c r="F40" s="106">
        <v>0</v>
      </c>
      <c r="G40" s="100">
        <v>0</v>
      </c>
      <c r="H40" s="100">
        <v>0</v>
      </c>
      <c r="I40" s="100">
        <v>0</v>
      </c>
      <c r="J40" s="100">
        <v>0</v>
      </c>
      <c r="K40" s="63">
        <v>0</v>
      </c>
      <c r="L40" s="100">
        <v>0</v>
      </c>
      <c r="M40" s="66"/>
    </row>
    <row r="41" spans="1:13" ht="12.75" customHeight="1">
      <c r="A41" s="64">
        <v>3223</v>
      </c>
      <c r="B41" s="65" t="s">
        <v>47</v>
      </c>
      <c r="C41" s="100">
        <v>275190</v>
      </c>
      <c r="D41" s="100">
        <v>275190</v>
      </c>
      <c r="E41" s="100">
        <v>275190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63">
        <v>0</v>
      </c>
      <c r="L41" s="100">
        <v>0</v>
      </c>
      <c r="M41" s="66"/>
    </row>
    <row r="42" spans="1:13" ht="12.75" customHeight="1">
      <c r="A42" s="64">
        <v>3225</v>
      </c>
      <c r="B42" s="65" t="s">
        <v>49</v>
      </c>
      <c r="C42" s="100">
        <v>6300</v>
      </c>
      <c r="D42" s="100">
        <v>7000</v>
      </c>
      <c r="E42" s="100">
        <v>7000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63">
        <v>0</v>
      </c>
      <c r="L42" s="100">
        <v>0</v>
      </c>
      <c r="M42" s="66"/>
    </row>
    <row r="43" spans="1:13" ht="12.75" customHeight="1">
      <c r="A43" s="64">
        <v>3227</v>
      </c>
      <c r="B43" s="65" t="s">
        <v>50</v>
      </c>
      <c r="C43" s="100">
        <v>6025</v>
      </c>
      <c r="D43" s="100">
        <v>8000</v>
      </c>
      <c r="E43" s="100">
        <v>8000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63">
        <v>0</v>
      </c>
      <c r="L43" s="100">
        <v>0</v>
      </c>
      <c r="M43" s="66"/>
    </row>
    <row r="44" spans="1:13" ht="12.75" customHeight="1">
      <c r="A44" s="61">
        <v>323</v>
      </c>
      <c r="B44" s="62" t="s">
        <v>25</v>
      </c>
      <c r="C44" s="99">
        <v>107399.6</v>
      </c>
      <c r="D44" s="99">
        <v>143360</v>
      </c>
      <c r="E44" s="99">
        <v>143360</v>
      </c>
      <c r="F44" s="99">
        <v>0</v>
      </c>
      <c r="G44" s="99">
        <v>0</v>
      </c>
      <c r="H44" s="125">
        <f>SUM(H45:H52)</f>
        <v>0</v>
      </c>
      <c r="I44" s="125">
        <v>0</v>
      </c>
      <c r="J44" s="125">
        <v>0</v>
      </c>
      <c r="K44" s="218">
        <v>0</v>
      </c>
      <c r="L44" s="125">
        <v>0</v>
      </c>
      <c r="M44" s="66"/>
    </row>
    <row r="45" spans="1:13" ht="12.75" customHeight="1">
      <c r="A45" s="64">
        <v>3231</v>
      </c>
      <c r="B45" s="65" t="s">
        <v>51</v>
      </c>
      <c r="C45" s="100">
        <v>31300</v>
      </c>
      <c r="D45" s="100">
        <v>30400</v>
      </c>
      <c r="E45" s="100">
        <v>30400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63">
        <v>0</v>
      </c>
      <c r="L45" s="100">
        <v>0</v>
      </c>
      <c r="M45" s="66"/>
    </row>
    <row r="46" spans="1:13" ht="12.75" customHeight="1">
      <c r="A46" s="64">
        <v>3233</v>
      </c>
      <c r="B46" s="65" t="s">
        <v>69</v>
      </c>
      <c r="C46" s="100">
        <v>3100</v>
      </c>
      <c r="D46" s="100">
        <v>11000</v>
      </c>
      <c r="E46" s="100">
        <v>11000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63">
        <v>0</v>
      </c>
      <c r="L46" s="100">
        <v>0</v>
      </c>
      <c r="M46" s="66"/>
    </row>
    <row r="47" spans="1:13" ht="12.75" customHeight="1">
      <c r="A47" s="64">
        <v>3234</v>
      </c>
      <c r="B47" s="65" t="s">
        <v>53</v>
      </c>
      <c r="C47" s="100">
        <v>27200</v>
      </c>
      <c r="D47" s="100">
        <v>33000</v>
      </c>
      <c r="E47" s="100">
        <v>33000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63">
        <v>0</v>
      </c>
      <c r="L47" s="100">
        <v>0</v>
      </c>
      <c r="M47" s="66"/>
    </row>
    <row r="48" spans="1:13" ht="12.75" customHeight="1">
      <c r="A48" s="64">
        <v>3235</v>
      </c>
      <c r="B48" s="65" t="s">
        <v>70</v>
      </c>
      <c r="C48" s="100">
        <v>10800</v>
      </c>
      <c r="D48" s="100">
        <v>30319.5</v>
      </c>
      <c r="E48" s="100">
        <v>30319.5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63">
        <v>0</v>
      </c>
      <c r="L48" s="100">
        <v>0</v>
      </c>
      <c r="M48" s="66"/>
    </row>
    <row r="49" spans="1:13" ht="12.75" customHeight="1">
      <c r="A49" s="64">
        <v>3236</v>
      </c>
      <c r="B49" s="65" t="s">
        <v>54</v>
      </c>
      <c r="C49" s="100">
        <v>14100</v>
      </c>
      <c r="D49" s="100">
        <v>14250</v>
      </c>
      <c r="E49" s="100">
        <v>14250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63">
        <v>0</v>
      </c>
      <c r="L49" s="100">
        <v>0</v>
      </c>
      <c r="M49" s="66"/>
    </row>
    <row r="50" spans="1:13" ht="12.75" customHeight="1">
      <c r="A50" s="64">
        <v>3237</v>
      </c>
      <c r="B50" s="65" t="s">
        <v>55</v>
      </c>
      <c r="C50" s="100">
        <v>2100</v>
      </c>
      <c r="D50" s="100">
        <v>6000</v>
      </c>
      <c r="E50" s="100">
        <v>6000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63">
        <v>0</v>
      </c>
      <c r="L50" s="100">
        <v>0</v>
      </c>
      <c r="M50" s="66"/>
    </row>
    <row r="51" spans="1:13" ht="12.75" customHeight="1">
      <c r="A51" s="64">
        <v>3238</v>
      </c>
      <c r="B51" s="65" t="s">
        <v>56</v>
      </c>
      <c r="C51" s="100">
        <v>10600</v>
      </c>
      <c r="D51" s="100">
        <v>10600</v>
      </c>
      <c r="E51" s="100">
        <v>10600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63">
        <v>0</v>
      </c>
      <c r="L51" s="100">
        <v>0</v>
      </c>
      <c r="M51" s="66"/>
    </row>
    <row r="52" spans="1:13" ht="12.75" customHeight="1">
      <c r="A52" s="64">
        <v>3239</v>
      </c>
      <c r="B52" s="65" t="s">
        <v>57</v>
      </c>
      <c r="C52" s="100">
        <v>8199.6</v>
      </c>
      <c r="D52" s="100">
        <v>7790.5</v>
      </c>
      <c r="E52" s="100">
        <v>7790.5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63">
        <v>0</v>
      </c>
      <c r="L52" s="100">
        <v>0</v>
      </c>
      <c r="M52" s="66"/>
    </row>
    <row r="53" spans="1:13" ht="12.75" customHeight="1">
      <c r="A53" s="61">
        <v>329</v>
      </c>
      <c r="B53" s="62" t="s">
        <v>26</v>
      </c>
      <c r="C53" s="99">
        <v>9375</v>
      </c>
      <c r="D53" s="99">
        <v>17600</v>
      </c>
      <c r="E53" s="99">
        <v>17600</v>
      </c>
      <c r="F53" s="99">
        <v>0</v>
      </c>
      <c r="G53" s="99">
        <v>0</v>
      </c>
      <c r="H53" s="99">
        <v>0</v>
      </c>
      <c r="I53" s="99">
        <v>0</v>
      </c>
      <c r="J53" s="100">
        <v>0</v>
      </c>
      <c r="K53" s="73">
        <v>0</v>
      </c>
      <c r="L53" s="99">
        <v>0</v>
      </c>
      <c r="M53" s="66"/>
    </row>
    <row r="54" spans="1:13" ht="12.75" customHeight="1">
      <c r="A54" s="64">
        <v>3292</v>
      </c>
      <c r="B54" s="65" t="s">
        <v>58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63">
        <v>0</v>
      </c>
      <c r="L54" s="100">
        <v>0</v>
      </c>
      <c r="M54" s="66"/>
    </row>
    <row r="55" spans="1:13" ht="12.75" customHeight="1">
      <c r="A55" s="64">
        <v>3293</v>
      </c>
      <c r="B55" s="65" t="s">
        <v>59</v>
      </c>
      <c r="C55" s="100">
        <v>5250</v>
      </c>
      <c r="D55" s="100">
        <v>7600</v>
      </c>
      <c r="E55" s="100">
        <v>7600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63">
        <v>0</v>
      </c>
      <c r="L55" s="100">
        <v>0</v>
      </c>
      <c r="M55" s="66"/>
    </row>
    <row r="56" spans="1:13" ht="12.75" customHeight="1">
      <c r="A56" s="64">
        <v>3294</v>
      </c>
      <c r="B56" s="65" t="s">
        <v>60</v>
      </c>
      <c r="C56" s="100">
        <v>1050</v>
      </c>
      <c r="D56" s="100">
        <v>1500</v>
      </c>
      <c r="E56" s="100">
        <v>1500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63">
        <v>0</v>
      </c>
      <c r="L56" s="100">
        <v>0</v>
      </c>
      <c r="M56" s="66"/>
    </row>
    <row r="57" spans="1:13" ht="12.75" customHeight="1">
      <c r="A57" s="64">
        <v>3295</v>
      </c>
      <c r="B57" s="65" t="s">
        <v>61</v>
      </c>
      <c r="C57" s="100">
        <v>2550</v>
      </c>
      <c r="D57" s="100">
        <v>6000</v>
      </c>
      <c r="E57" s="100">
        <v>6000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63">
        <v>0</v>
      </c>
      <c r="L57" s="100">
        <v>0</v>
      </c>
      <c r="M57" s="66"/>
    </row>
    <row r="58" spans="1:13" ht="12.75" customHeight="1">
      <c r="A58" s="64">
        <v>3296</v>
      </c>
      <c r="B58" s="65" t="s">
        <v>100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63">
        <v>0</v>
      </c>
      <c r="L58" s="100">
        <v>0</v>
      </c>
      <c r="M58" s="66"/>
    </row>
    <row r="59" spans="1:13" ht="12.75" customHeight="1">
      <c r="A59" s="64">
        <v>3299</v>
      </c>
      <c r="B59" s="65" t="s">
        <v>26</v>
      </c>
      <c r="C59" s="100">
        <v>525</v>
      </c>
      <c r="D59" s="100">
        <v>2500</v>
      </c>
      <c r="E59" s="100">
        <v>2500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63">
        <v>0</v>
      </c>
      <c r="L59" s="100">
        <v>0</v>
      </c>
      <c r="M59" s="66"/>
    </row>
    <row r="60" spans="1:13" ht="12.75" customHeight="1">
      <c r="A60" s="58">
        <v>34</v>
      </c>
      <c r="B60" s="59" t="s">
        <v>27</v>
      </c>
      <c r="C60" s="98">
        <v>5665</v>
      </c>
      <c r="D60" s="98">
        <v>5382</v>
      </c>
      <c r="E60" s="98">
        <v>5382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219">
        <v>0</v>
      </c>
      <c r="L60" s="126">
        <v>0</v>
      </c>
      <c r="M60" s="66"/>
    </row>
    <row r="61" spans="1:13" ht="12.75" customHeight="1">
      <c r="A61" s="61">
        <v>343</v>
      </c>
      <c r="B61" s="62" t="s">
        <v>28</v>
      </c>
      <c r="C61" s="99">
        <v>5665</v>
      </c>
      <c r="D61" s="99">
        <v>5382</v>
      </c>
      <c r="E61" s="99">
        <v>5382</v>
      </c>
      <c r="F61" s="125">
        <v>0</v>
      </c>
      <c r="G61" s="125">
        <v>0</v>
      </c>
      <c r="H61" s="99">
        <v>0</v>
      </c>
      <c r="I61" s="99">
        <v>0</v>
      </c>
      <c r="J61" s="99">
        <v>0</v>
      </c>
      <c r="K61" s="73">
        <v>0</v>
      </c>
      <c r="L61" s="99">
        <v>0</v>
      </c>
      <c r="M61" s="66"/>
    </row>
    <row r="62" spans="1:13" ht="12.75" customHeight="1">
      <c r="A62" s="64">
        <v>3431</v>
      </c>
      <c r="B62" s="65" t="s">
        <v>62</v>
      </c>
      <c r="C62" s="100">
        <v>5665</v>
      </c>
      <c r="D62" s="100">
        <v>5382</v>
      </c>
      <c r="E62" s="100">
        <v>5382</v>
      </c>
      <c r="F62" s="181">
        <v>0</v>
      </c>
      <c r="G62" s="181">
        <v>0</v>
      </c>
      <c r="H62" s="100">
        <v>0</v>
      </c>
      <c r="I62" s="100">
        <v>0</v>
      </c>
      <c r="J62" s="100">
        <v>0</v>
      </c>
      <c r="K62" s="63">
        <v>0</v>
      </c>
      <c r="L62" s="100">
        <v>0</v>
      </c>
      <c r="M62" s="66"/>
    </row>
    <row r="63" spans="1:13" ht="12.75" customHeight="1">
      <c r="A63" s="188" t="s">
        <v>73</v>
      </c>
      <c r="B63" s="189"/>
      <c r="C63" s="185">
        <v>86801.8</v>
      </c>
      <c r="D63" s="185">
        <v>85500.8</v>
      </c>
      <c r="E63" s="185">
        <v>85500.8</v>
      </c>
      <c r="F63" s="190">
        <v>0</v>
      </c>
      <c r="G63" s="190">
        <v>0</v>
      </c>
      <c r="H63" s="185">
        <v>0</v>
      </c>
      <c r="I63" s="190">
        <v>0</v>
      </c>
      <c r="J63" s="185">
        <v>0</v>
      </c>
      <c r="K63" s="187">
        <v>0</v>
      </c>
      <c r="L63" s="185">
        <v>0</v>
      </c>
      <c r="M63" s="66"/>
    </row>
    <row r="64" spans="1:13" ht="12.75" customHeight="1">
      <c r="A64" s="55">
        <v>3</v>
      </c>
      <c r="B64" s="56" t="s">
        <v>17</v>
      </c>
      <c r="C64" s="97">
        <v>86801.8</v>
      </c>
      <c r="D64" s="97">
        <v>85500.8</v>
      </c>
      <c r="E64" s="97">
        <v>85500.8</v>
      </c>
      <c r="F64" s="180">
        <v>0</v>
      </c>
      <c r="G64" s="180">
        <v>0</v>
      </c>
      <c r="H64" s="97">
        <v>0</v>
      </c>
      <c r="I64" s="180">
        <v>0</v>
      </c>
      <c r="J64" s="97">
        <v>0</v>
      </c>
      <c r="K64" s="57">
        <v>0</v>
      </c>
      <c r="L64" s="97">
        <v>0</v>
      </c>
      <c r="M64" s="66"/>
    </row>
    <row r="65" spans="1:13" ht="12.75" customHeight="1">
      <c r="A65" s="58">
        <v>32</v>
      </c>
      <c r="B65" s="59" t="s">
        <v>22</v>
      </c>
      <c r="C65" s="97">
        <v>86801.8</v>
      </c>
      <c r="D65" s="97">
        <v>85500.8</v>
      </c>
      <c r="E65" s="97">
        <v>85500.8</v>
      </c>
      <c r="F65" s="126">
        <v>0</v>
      </c>
      <c r="G65" s="126">
        <v>0</v>
      </c>
      <c r="H65" s="98">
        <v>0</v>
      </c>
      <c r="I65" s="126">
        <v>0</v>
      </c>
      <c r="J65" s="98">
        <v>0</v>
      </c>
      <c r="K65" s="60">
        <v>0</v>
      </c>
      <c r="L65" s="98">
        <v>0</v>
      </c>
      <c r="M65" s="66"/>
    </row>
    <row r="66" spans="1:13" ht="12.75" customHeight="1">
      <c r="A66" s="61">
        <v>322</v>
      </c>
      <c r="B66" s="62" t="s">
        <v>24</v>
      </c>
      <c r="C66" s="99">
        <v>23100</v>
      </c>
      <c r="D66" s="99">
        <v>22450</v>
      </c>
      <c r="E66" s="99">
        <v>22450</v>
      </c>
      <c r="F66" s="125">
        <v>0</v>
      </c>
      <c r="G66" s="125">
        <f>G67</f>
        <v>0</v>
      </c>
      <c r="H66" s="99">
        <f>H67</f>
        <v>0</v>
      </c>
      <c r="I66" s="125">
        <v>0</v>
      </c>
      <c r="J66" s="99">
        <v>0</v>
      </c>
      <c r="K66" s="73">
        <v>0</v>
      </c>
      <c r="L66" s="99">
        <v>0</v>
      </c>
      <c r="M66" s="66"/>
    </row>
    <row r="67" spans="1:13" ht="12.75" customHeight="1">
      <c r="A67" s="64">
        <v>3224</v>
      </c>
      <c r="B67" s="65" t="s">
        <v>48</v>
      </c>
      <c r="C67" s="100">
        <v>23100</v>
      </c>
      <c r="D67" s="100">
        <v>22450</v>
      </c>
      <c r="E67" s="100">
        <v>22450</v>
      </c>
      <c r="F67" s="181">
        <v>0</v>
      </c>
      <c r="G67" s="181">
        <v>0</v>
      </c>
      <c r="H67" s="100">
        <v>0</v>
      </c>
      <c r="I67" s="181">
        <v>0</v>
      </c>
      <c r="J67" s="100">
        <v>0</v>
      </c>
      <c r="K67" s="63">
        <v>0</v>
      </c>
      <c r="L67" s="100">
        <v>0</v>
      </c>
      <c r="M67" s="66"/>
    </row>
    <row r="68" spans="1:13" ht="12.75" customHeight="1">
      <c r="A68" s="64"/>
      <c r="B68" s="6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63">
        <v>0</v>
      </c>
      <c r="L68" s="100">
        <v>0</v>
      </c>
      <c r="M68" s="66"/>
    </row>
    <row r="69" spans="1:13" ht="12.75" customHeight="1">
      <c r="A69" s="61">
        <v>323</v>
      </c>
      <c r="B69" s="62" t="s">
        <v>25</v>
      </c>
      <c r="C69" s="99">
        <v>63701.8</v>
      </c>
      <c r="D69" s="99">
        <v>63050.8</v>
      </c>
      <c r="E69" s="99">
        <v>63050.8</v>
      </c>
      <c r="F69" s="125">
        <v>0</v>
      </c>
      <c r="G69" s="125">
        <v>0</v>
      </c>
      <c r="H69" s="99">
        <v>0</v>
      </c>
      <c r="I69" s="125">
        <v>0</v>
      </c>
      <c r="J69" s="99">
        <v>0</v>
      </c>
      <c r="K69" s="73">
        <v>0</v>
      </c>
      <c r="L69" s="99">
        <v>0</v>
      </c>
      <c r="M69" s="66"/>
    </row>
    <row r="70" spans="1:13" ht="12.75" customHeight="1">
      <c r="A70" s="64">
        <v>3232</v>
      </c>
      <c r="B70" s="65" t="s">
        <v>52</v>
      </c>
      <c r="C70" s="100">
        <v>63701.8</v>
      </c>
      <c r="D70" s="100">
        <v>63050.8</v>
      </c>
      <c r="E70" s="100">
        <v>63050.8</v>
      </c>
      <c r="F70" s="181">
        <v>0</v>
      </c>
      <c r="G70" s="200">
        <v>0</v>
      </c>
      <c r="H70" s="100">
        <v>0</v>
      </c>
      <c r="I70" s="181">
        <v>0</v>
      </c>
      <c r="J70" s="100">
        <v>0</v>
      </c>
      <c r="K70" s="63">
        <v>0</v>
      </c>
      <c r="L70" s="100">
        <v>0</v>
      </c>
      <c r="M70" s="66"/>
    </row>
    <row r="71" spans="1:13" ht="12.75" customHeight="1">
      <c r="A71" s="64"/>
      <c r="B71" s="65"/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63">
        <v>0</v>
      </c>
      <c r="L71" s="100">
        <v>0</v>
      </c>
      <c r="M71" s="66"/>
    </row>
    <row r="72" spans="1:13" ht="29.25" customHeight="1">
      <c r="A72" s="297" t="s">
        <v>145</v>
      </c>
      <c r="B72" s="298"/>
      <c r="C72" s="101">
        <v>560968</v>
      </c>
      <c r="D72" s="101">
        <v>569618</v>
      </c>
      <c r="E72" s="101">
        <v>569618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69">
        <v>0</v>
      </c>
      <c r="L72" s="101">
        <v>0</v>
      </c>
      <c r="M72" s="66"/>
    </row>
    <row r="73" spans="1:13" ht="26.25" customHeight="1">
      <c r="A73" s="309" t="s">
        <v>146</v>
      </c>
      <c r="B73" s="310"/>
      <c r="C73" s="102">
        <v>385968</v>
      </c>
      <c r="D73" s="102">
        <v>394618</v>
      </c>
      <c r="E73" s="102">
        <v>394618</v>
      </c>
      <c r="F73" s="201">
        <v>0</v>
      </c>
      <c r="G73" s="201">
        <v>0</v>
      </c>
      <c r="H73" s="197">
        <v>0</v>
      </c>
      <c r="I73" s="201">
        <v>0</v>
      </c>
      <c r="J73" s="201">
        <v>0</v>
      </c>
      <c r="K73" s="198">
        <v>0</v>
      </c>
      <c r="L73" s="201">
        <v>0</v>
      </c>
      <c r="M73" s="66"/>
    </row>
    <row r="74" spans="1:13" ht="14.25" customHeight="1">
      <c r="A74" s="288" t="s">
        <v>71</v>
      </c>
      <c r="B74" s="288"/>
      <c r="C74" s="191">
        <v>4618</v>
      </c>
      <c r="D74" s="191">
        <v>4618</v>
      </c>
      <c r="E74" s="191">
        <v>4618</v>
      </c>
      <c r="F74" s="191">
        <v>0</v>
      </c>
      <c r="G74" s="191">
        <v>0</v>
      </c>
      <c r="H74" s="191">
        <v>0</v>
      </c>
      <c r="I74" s="191">
        <v>0</v>
      </c>
      <c r="J74" s="191">
        <v>0</v>
      </c>
      <c r="K74" s="192">
        <v>0</v>
      </c>
      <c r="L74" s="191">
        <v>0</v>
      </c>
      <c r="M74" s="66"/>
    </row>
    <row r="75" spans="1:13" ht="12.75" customHeight="1">
      <c r="A75" s="74">
        <v>3</v>
      </c>
      <c r="B75" s="75" t="s">
        <v>17</v>
      </c>
      <c r="C75" s="103">
        <v>4618</v>
      </c>
      <c r="D75" s="103">
        <v>4618</v>
      </c>
      <c r="E75" s="103">
        <v>4618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72">
        <v>0</v>
      </c>
      <c r="L75" s="103">
        <v>0</v>
      </c>
      <c r="M75" s="66"/>
    </row>
    <row r="76" spans="1:13" ht="12.75" customHeight="1">
      <c r="A76" s="76">
        <v>32</v>
      </c>
      <c r="B76" s="77" t="s">
        <v>22</v>
      </c>
      <c r="C76" s="98">
        <v>4618</v>
      </c>
      <c r="D76" s="103">
        <v>4618</v>
      </c>
      <c r="E76" s="98">
        <v>4618</v>
      </c>
      <c r="F76" s="98">
        <v>0</v>
      </c>
      <c r="G76" s="207">
        <v>0</v>
      </c>
      <c r="H76" s="98">
        <v>0</v>
      </c>
      <c r="I76" s="98">
        <v>0</v>
      </c>
      <c r="J76" s="98">
        <v>0</v>
      </c>
      <c r="K76" s="60">
        <v>0</v>
      </c>
      <c r="L76" s="98">
        <v>0</v>
      </c>
      <c r="M76" s="66"/>
    </row>
    <row r="77" spans="1:13" ht="12.75" customHeight="1">
      <c r="A77" s="78">
        <v>322</v>
      </c>
      <c r="B77" s="79" t="s">
        <v>24</v>
      </c>
      <c r="C77" s="99">
        <f>SUM(E77:L77)</f>
        <v>0</v>
      </c>
      <c r="D77" s="99">
        <f>SUM(C77:J77)</f>
        <v>0</v>
      </c>
      <c r="E77" s="99">
        <f aca="true" t="shared" si="5" ref="E77:L77">E78</f>
        <v>0</v>
      </c>
      <c r="F77" s="99">
        <f t="shared" si="5"/>
        <v>0</v>
      </c>
      <c r="G77" s="99">
        <f t="shared" si="5"/>
        <v>0</v>
      </c>
      <c r="H77" s="99">
        <v>0</v>
      </c>
      <c r="I77" s="99">
        <v>0</v>
      </c>
      <c r="J77" s="99">
        <f t="shared" si="5"/>
        <v>0</v>
      </c>
      <c r="K77" s="73">
        <v>0</v>
      </c>
      <c r="L77" s="99">
        <f t="shared" si="5"/>
        <v>0</v>
      </c>
      <c r="M77" s="66"/>
    </row>
    <row r="78" spans="1:13" ht="12.75" customHeight="1">
      <c r="A78" s="64">
        <v>3221</v>
      </c>
      <c r="B78" s="65" t="s">
        <v>45</v>
      </c>
      <c r="C78" s="100">
        <f>SUM(E78:L78)</f>
        <v>0</v>
      </c>
      <c r="D78" s="100">
        <f>SUM(C78:J78)</f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63">
        <v>0</v>
      </c>
      <c r="L78" s="100">
        <v>0</v>
      </c>
      <c r="M78" s="66"/>
    </row>
    <row r="79" spans="1:13" ht="12.75" customHeight="1">
      <c r="A79" s="78">
        <v>323</v>
      </c>
      <c r="B79" s="79" t="s">
        <v>25</v>
      </c>
      <c r="C79" s="99">
        <v>0</v>
      </c>
      <c r="D79" s="99">
        <f>SUM(C79:J79)</f>
        <v>0</v>
      </c>
      <c r="E79" s="99">
        <v>0</v>
      </c>
      <c r="F79" s="99">
        <f>SUM(F80:F81)</f>
        <v>0</v>
      </c>
      <c r="G79" s="99">
        <f>SUM(G80:G81)</f>
        <v>0</v>
      </c>
      <c r="H79" s="99">
        <f>SUM(H80:H81)</f>
        <v>0</v>
      </c>
      <c r="I79" s="99">
        <v>0</v>
      </c>
      <c r="J79" s="99">
        <f>SUM(J80:J81)</f>
        <v>0</v>
      </c>
      <c r="K79" s="73">
        <v>0</v>
      </c>
      <c r="L79" s="99">
        <v>0</v>
      </c>
      <c r="M79" s="66"/>
    </row>
    <row r="80" spans="1:13" ht="12.75" customHeight="1">
      <c r="A80" s="64">
        <v>3237</v>
      </c>
      <c r="B80" s="65" t="s">
        <v>55</v>
      </c>
      <c r="C80" s="100">
        <f>SUM(E80:L80)</f>
        <v>0</v>
      </c>
      <c r="D80" s="100">
        <f>SUM(C80:J80)</f>
        <v>0</v>
      </c>
      <c r="E80" s="100"/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63">
        <v>0</v>
      </c>
      <c r="L80" s="100">
        <v>0</v>
      </c>
      <c r="M80" s="66"/>
    </row>
    <row r="81" spans="1:13" ht="12.75">
      <c r="A81" s="64">
        <v>3239</v>
      </c>
      <c r="B81" s="65" t="s">
        <v>57</v>
      </c>
      <c r="C81" s="100">
        <f>SUM(E81:L81)</f>
        <v>0</v>
      </c>
      <c r="D81" s="100">
        <f>SUM(C81:J81)</f>
        <v>0</v>
      </c>
      <c r="E81" s="100">
        <v>0</v>
      </c>
      <c r="F81" s="100"/>
      <c r="G81" s="100">
        <v>0</v>
      </c>
      <c r="H81" s="100">
        <v>0</v>
      </c>
      <c r="I81" s="100">
        <v>0</v>
      </c>
      <c r="J81" s="100">
        <v>0</v>
      </c>
      <c r="K81" s="63">
        <v>0</v>
      </c>
      <c r="L81" s="100">
        <v>0</v>
      </c>
      <c r="M81" s="66"/>
    </row>
    <row r="82" spans="1:13" ht="26.25">
      <c r="A82" s="61">
        <v>329</v>
      </c>
      <c r="B82" s="62" t="s">
        <v>26</v>
      </c>
      <c r="C82" s="99">
        <v>4618</v>
      </c>
      <c r="D82" s="99">
        <v>4618</v>
      </c>
      <c r="E82" s="99">
        <v>4618</v>
      </c>
      <c r="F82" s="99">
        <f>F89</f>
        <v>0</v>
      </c>
      <c r="G82" s="99">
        <f>G89</f>
        <v>0</v>
      </c>
      <c r="H82" s="99">
        <v>0</v>
      </c>
      <c r="I82" s="99">
        <v>0</v>
      </c>
      <c r="J82" s="99">
        <f>J89</f>
        <v>0</v>
      </c>
      <c r="K82" s="73">
        <v>0</v>
      </c>
      <c r="L82" s="99">
        <f>L89</f>
        <v>0</v>
      </c>
      <c r="M82" s="66"/>
    </row>
    <row r="83" spans="1:13" ht="26.25">
      <c r="A83" s="64">
        <v>3291</v>
      </c>
      <c r="B83" s="65" t="s">
        <v>83</v>
      </c>
      <c r="C83" s="100">
        <v>0</v>
      </c>
      <c r="D83" s="100">
        <f>SUM(C83:J83)</f>
        <v>0</v>
      </c>
      <c r="E83" s="100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73">
        <v>0</v>
      </c>
      <c r="L83" s="99">
        <v>0</v>
      </c>
      <c r="M83" s="66"/>
    </row>
    <row r="84" spans="1:13" ht="26.25">
      <c r="A84" s="64">
        <v>3299</v>
      </c>
      <c r="B84" s="65" t="s">
        <v>26</v>
      </c>
      <c r="C84" s="100">
        <f>SUM(E84:L84)</f>
        <v>4618</v>
      </c>
      <c r="D84" s="100">
        <v>4618</v>
      </c>
      <c r="E84" s="100">
        <v>4618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63">
        <v>0</v>
      </c>
      <c r="L84" s="100">
        <v>0</v>
      </c>
      <c r="M84" s="66"/>
    </row>
    <row r="85" spans="1:13" ht="12.75">
      <c r="A85" s="288" t="s">
        <v>129</v>
      </c>
      <c r="B85" s="288"/>
      <c r="C85" s="191">
        <v>10000</v>
      </c>
      <c r="D85" s="191">
        <v>10000</v>
      </c>
      <c r="E85" s="191">
        <v>10000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2">
        <v>0</v>
      </c>
      <c r="L85" s="191">
        <v>0</v>
      </c>
      <c r="M85" s="66"/>
    </row>
    <row r="86" spans="1:13" ht="12.75">
      <c r="A86" s="74">
        <v>3</v>
      </c>
      <c r="B86" s="75" t="s">
        <v>17</v>
      </c>
      <c r="C86" s="103">
        <v>10000</v>
      </c>
      <c r="D86" s="103">
        <v>10000</v>
      </c>
      <c r="E86" s="103">
        <v>10000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72">
        <v>0</v>
      </c>
      <c r="L86" s="103">
        <v>0</v>
      </c>
      <c r="M86" s="66"/>
    </row>
    <row r="87" spans="1:13" ht="12.75">
      <c r="A87" s="76">
        <v>32</v>
      </c>
      <c r="B87" s="77" t="s">
        <v>22</v>
      </c>
      <c r="C87" s="103">
        <v>10000</v>
      </c>
      <c r="D87" s="103">
        <v>10000</v>
      </c>
      <c r="E87" s="98">
        <v>10000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60">
        <v>0</v>
      </c>
      <c r="L87" s="98">
        <v>0</v>
      </c>
      <c r="M87" s="66"/>
    </row>
    <row r="88" spans="1:13" ht="12.75">
      <c r="A88" s="78">
        <v>322</v>
      </c>
      <c r="B88" s="79" t="s">
        <v>118</v>
      </c>
      <c r="C88" s="99">
        <v>10000</v>
      </c>
      <c r="D88" s="99">
        <v>10000</v>
      </c>
      <c r="E88" s="179">
        <v>10000</v>
      </c>
      <c r="F88" s="202">
        <v>0</v>
      </c>
      <c r="G88" s="203">
        <v>0</v>
      </c>
      <c r="H88" s="202">
        <v>0</v>
      </c>
      <c r="I88" s="202">
        <v>0</v>
      </c>
      <c r="J88" s="203">
        <v>0</v>
      </c>
      <c r="K88" s="205">
        <v>0</v>
      </c>
      <c r="L88" s="202">
        <v>0</v>
      </c>
      <c r="M88" s="66"/>
    </row>
    <row r="89" spans="1:13" ht="12.75">
      <c r="A89" s="64">
        <v>3299</v>
      </c>
      <c r="B89" s="178" t="s">
        <v>119</v>
      </c>
      <c r="C89" s="100">
        <v>10000</v>
      </c>
      <c r="D89" s="100">
        <v>10000</v>
      </c>
      <c r="E89" s="100">
        <v>10000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63">
        <v>0</v>
      </c>
      <c r="L89" s="100">
        <v>0</v>
      </c>
      <c r="M89" s="66"/>
    </row>
    <row r="90" spans="1:13" ht="12.75" customHeight="1">
      <c r="A90" s="311" t="s">
        <v>130</v>
      </c>
      <c r="B90" s="312"/>
      <c r="C90" s="104">
        <v>183550</v>
      </c>
      <c r="D90" s="104">
        <v>380000</v>
      </c>
      <c r="E90" s="104">
        <v>380000</v>
      </c>
      <c r="F90" s="104">
        <f aca="true" t="shared" si="6" ref="F90:L90">F91</f>
        <v>0</v>
      </c>
      <c r="G90" s="104">
        <f t="shared" si="6"/>
        <v>0</v>
      </c>
      <c r="H90" s="104">
        <f t="shared" si="6"/>
        <v>0</v>
      </c>
      <c r="I90" s="104">
        <f t="shared" si="6"/>
        <v>0</v>
      </c>
      <c r="J90" s="104">
        <f t="shared" si="6"/>
        <v>0</v>
      </c>
      <c r="K90" s="81">
        <f>K91</f>
        <v>0</v>
      </c>
      <c r="L90" s="104">
        <f t="shared" si="6"/>
        <v>0</v>
      </c>
      <c r="M90" s="66"/>
    </row>
    <row r="91" spans="1:13" ht="12.75">
      <c r="A91" s="74">
        <v>3</v>
      </c>
      <c r="B91" s="75" t="s">
        <v>17</v>
      </c>
      <c r="C91" s="103">
        <v>183550</v>
      </c>
      <c r="D91" s="103">
        <v>380000</v>
      </c>
      <c r="E91" s="103">
        <v>380000</v>
      </c>
      <c r="F91" s="103">
        <f aca="true" t="shared" si="7" ref="F91:L91">F92+F98</f>
        <v>0</v>
      </c>
      <c r="G91" s="103">
        <f t="shared" si="7"/>
        <v>0</v>
      </c>
      <c r="H91" s="103">
        <f t="shared" si="7"/>
        <v>0</v>
      </c>
      <c r="I91" s="103">
        <f t="shared" si="7"/>
        <v>0</v>
      </c>
      <c r="J91" s="103">
        <f t="shared" si="7"/>
        <v>0</v>
      </c>
      <c r="K91" s="72">
        <f>K92+K98</f>
        <v>0</v>
      </c>
      <c r="L91" s="103">
        <f t="shared" si="7"/>
        <v>0</v>
      </c>
      <c r="M91" s="66"/>
    </row>
    <row r="92" spans="1:13" ht="12.75">
      <c r="A92" s="58">
        <v>31</v>
      </c>
      <c r="B92" s="59" t="s">
        <v>18</v>
      </c>
      <c r="C92" s="98">
        <v>165550</v>
      </c>
      <c r="D92" s="98">
        <v>343075</v>
      </c>
      <c r="E92" s="98">
        <v>343075</v>
      </c>
      <c r="F92" s="98">
        <f aca="true" t="shared" si="8" ref="F92:L92">F93+F95</f>
        <v>0</v>
      </c>
      <c r="G92" s="98">
        <f t="shared" si="8"/>
        <v>0</v>
      </c>
      <c r="H92" s="98">
        <f t="shared" si="8"/>
        <v>0</v>
      </c>
      <c r="I92" s="98">
        <f t="shared" si="8"/>
        <v>0</v>
      </c>
      <c r="J92" s="98">
        <f t="shared" si="8"/>
        <v>0</v>
      </c>
      <c r="K92" s="60">
        <f t="shared" si="8"/>
        <v>0</v>
      </c>
      <c r="L92" s="98">
        <f t="shared" si="8"/>
        <v>0</v>
      </c>
      <c r="M92" s="66"/>
    </row>
    <row r="93" spans="1:13" ht="12.75">
      <c r="A93" s="61">
        <v>311</v>
      </c>
      <c r="B93" s="62" t="s">
        <v>19</v>
      </c>
      <c r="C93" s="99">
        <v>141000</v>
      </c>
      <c r="D93" s="99">
        <v>295000</v>
      </c>
      <c r="E93" s="99">
        <v>295000</v>
      </c>
      <c r="F93" s="99">
        <f aca="true" t="shared" si="9" ref="F93:L93">F94</f>
        <v>0</v>
      </c>
      <c r="G93" s="99">
        <f t="shared" si="9"/>
        <v>0</v>
      </c>
      <c r="H93" s="99">
        <f t="shared" si="9"/>
        <v>0</v>
      </c>
      <c r="I93" s="99">
        <f t="shared" si="9"/>
        <v>0</v>
      </c>
      <c r="J93" s="99">
        <f t="shared" si="9"/>
        <v>0</v>
      </c>
      <c r="K93" s="73">
        <f>K94</f>
        <v>0</v>
      </c>
      <c r="L93" s="99">
        <f t="shared" si="9"/>
        <v>0</v>
      </c>
      <c r="M93" s="66"/>
    </row>
    <row r="94" spans="1:13" ht="12.75">
      <c r="A94" s="64">
        <v>3111</v>
      </c>
      <c r="B94" s="65" t="s">
        <v>36</v>
      </c>
      <c r="C94" s="100">
        <v>141000</v>
      </c>
      <c r="D94" s="100">
        <v>295000</v>
      </c>
      <c r="E94" s="100">
        <v>295000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63">
        <v>0</v>
      </c>
      <c r="L94" s="100">
        <v>0</v>
      </c>
      <c r="M94" s="66"/>
    </row>
    <row r="95" spans="1:13" ht="12.75">
      <c r="A95" s="61">
        <v>313</v>
      </c>
      <c r="B95" s="62" t="s">
        <v>21</v>
      </c>
      <c r="C95" s="99">
        <v>24550</v>
      </c>
      <c r="D95" s="99">
        <v>48075</v>
      </c>
      <c r="E95" s="99">
        <v>48075</v>
      </c>
      <c r="F95" s="99">
        <f>SUM(F96:F97)</f>
        <v>0</v>
      </c>
      <c r="G95" s="99">
        <f>SUM(G96:G97)</f>
        <v>0</v>
      </c>
      <c r="H95" s="99">
        <f>SUM(H96:H97)</f>
        <v>0</v>
      </c>
      <c r="I95" s="99">
        <f>SUM(I96:I97)</f>
        <v>0</v>
      </c>
      <c r="J95" s="99">
        <f>SUM(J96:J97)</f>
        <v>0</v>
      </c>
      <c r="K95" s="73">
        <v>0</v>
      </c>
      <c r="L95" s="99">
        <f>SUM(L96:L97)</f>
        <v>0</v>
      </c>
      <c r="M95" s="66"/>
    </row>
    <row r="96" spans="1:13" ht="12.75">
      <c r="A96" s="64">
        <v>3132</v>
      </c>
      <c r="B96" s="65" t="s">
        <v>39</v>
      </c>
      <c r="C96" s="100">
        <v>22150</v>
      </c>
      <c r="D96" s="100">
        <v>48075</v>
      </c>
      <c r="E96" s="100">
        <v>48075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63">
        <v>0</v>
      </c>
      <c r="L96" s="100">
        <v>0</v>
      </c>
      <c r="M96" s="66"/>
    </row>
    <row r="97" spans="1:13" ht="26.25">
      <c r="A97" s="64">
        <v>3133</v>
      </c>
      <c r="B97" s="65" t="s">
        <v>78</v>
      </c>
      <c r="C97" s="100">
        <v>2400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63">
        <v>0</v>
      </c>
      <c r="L97" s="100">
        <v>0</v>
      </c>
      <c r="M97" s="66"/>
    </row>
    <row r="98" spans="1:13" ht="12.75">
      <c r="A98" s="58">
        <v>32</v>
      </c>
      <c r="B98" s="59" t="s">
        <v>22</v>
      </c>
      <c r="C98" s="98">
        <v>18000</v>
      </c>
      <c r="D98" s="98">
        <v>36925</v>
      </c>
      <c r="E98" s="98">
        <v>36925</v>
      </c>
      <c r="F98" s="98">
        <f aca="true" t="shared" si="10" ref="F98:L98">F99</f>
        <v>0</v>
      </c>
      <c r="G98" s="98">
        <f t="shared" si="10"/>
        <v>0</v>
      </c>
      <c r="H98" s="98">
        <f t="shared" si="10"/>
        <v>0</v>
      </c>
      <c r="I98" s="98">
        <f t="shared" si="10"/>
        <v>0</v>
      </c>
      <c r="J98" s="98">
        <f t="shared" si="10"/>
        <v>0</v>
      </c>
      <c r="K98" s="60">
        <f>K99</f>
        <v>0</v>
      </c>
      <c r="L98" s="98">
        <f t="shared" si="10"/>
        <v>0</v>
      </c>
      <c r="M98" s="66"/>
    </row>
    <row r="99" spans="1:13" ht="12.75">
      <c r="A99" s="61">
        <v>321</v>
      </c>
      <c r="B99" s="62" t="s">
        <v>23</v>
      </c>
      <c r="C99" s="99">
        <v>18000</v>
      </c>
      <c r="D99" s="99">
        <v>36925</v>
      </c>
      <c r="E99" s="99">
        <v>36925</v>
      </c>
      <c r="F99" s="99">
        <f aca="true" t="shared" si="11" ref="F99:L99">F100+F101</f>
        <v>0</v>
      </c>
      <c r="G99" s="99">
        <f t="shared" si="11"/>
        <v>0</v>
      </c>
      <c r="H99" s="99">
        <f t="shared" si="11"/>
        <v>0</v>
      </c>
      <c r="I99" s="99">
        <f t="shared" si="11"/>
        <v>0</v>
      </c>
      <c r="J99" s="99">
        <f t="shared" si="11"/>
        <v>0</v>
      </c>
      <c r="K99" s="73">
        <f t="shared" si="11"/>
        <v>0</v>
      </c>
      <c r="L99" s="99">
        <f t="shared" si="11"/>
        <v>0</v>
      </c>
      <c r="M99" s="66"/>
    </row>
    <row r="100" spans="1:13" s="5" customFormat="1" ht="12.75">
      <c r="A100" s="64">
        <v>3211</v>
      </c>
      <c r="B100" s="65" t="s">
        <v>41</v>
      </c>
      <c r="C100" s="100">
        <v>2400</v>
      </c>
      <c r="D100" s="100">
        <v>2400</v>
      </c>
      <c r="E100" s="100">
        <v>2400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73">
        <v>0</v>
      </c>
      <c r="L100" s="99">
        <v>0</v>
      </c>
      <c r="M100" s="69" t="e">
        <f>M103</f>
        <v>#REF!</v>
      </c>
    </row>
    <row r="101" spans="1:13" s="5" customFormat="1" ht="12.75" customHeight="1">
      <c r="A101" s="64">
        <v>3212</v>
      </c>
      <c r="B101" s="65" t="s">
        <v>42</v>
      </c>
      <c r="C101" s="100">
        <v>15600</v>
      </c>
      <c r="D101" s="100">
        <v>34525</v>
      </c>
      <c r="E101" s="100">
        <v>34525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63">
        <v>0</v>
      </c>
      <c r="L101" s="100">
        <v>0</v>
      </c>
      <c r="M101" s="70" t="e">
        <f>M103</f>
        <v>#REF!</v>
      </c>
    </row>
    <row r="102" spans="1:13" s="5" customFormat="1" ht="24.75" customHeight="1">
      <c r="A102" s="289" t="s">
        <v>120</v>
      </c>
      <c r="B102" s="289"/>
      <c r="C102" s="191">
        <v>187800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2">
        <v>0</v>
      </c>
      <c r="L102" s="191">
        <v>0</v>
      </c>
      <c r="M102" s="70"/>
    </row>
    <row r="103" spans="1:13" s="5" customFormat="1" ht="12.75">
      <c r="A103" s="55">
        <v>3</v>
      </c>
      <c r="B103" s="71" t="s">
        <v>17</v>
      </c>
      <c r="C103" s="103">
        <v>187800</v>
      </c>
      <c r="D103" s="103">
        <v>0</v>
      </c>
      <c r="E103" s="103">
        <v>0</v>
      </c>
      <c r="F103" s="180">
        <v>0</v>
      </c>
      <c r="G103" s="210">
        <v>0</v>
      </c>
      <c r="H103" s="103">
        <v>0</v>
      </c>
      <c r="I103" s="103">
        <v>0</v>
      </c>
      <c r="J103" s="177">
        <v>0</v>
      </c>
      <c r="K103" s="71">
        <v>0</v>
      </c>
      <c r="L103" s="222">
        <v>0</v>
      </c>
      <c r="M103" s="72" t="e">
        <f>#REF!+M172</f>
        <v>#REF!</v>
      </c>
    </row>
    <row r="104" spans="1:13" s="5" customFormat="1" ht="25.5" customHeight="1">
      <c r="A104" s="55">
        <v>37</v>
      </c>
      <c r="B104" s="59" t="s">
        <v>147</v>
      </c>
      <c r="C104" s="98">
        <v>187800</v>
      </c>
      <c r="D104" s="98">
        <v>0</v>
      </c>
      <c r="E104" s="98">
        <v>0</v>
      </c>
      <c r="F104" s="206">
        <v>0</v>
      </c>
      <c r="G104" s="211">
        <v>0</v>
      </c>
      <c r="H104" s="98">
        <v>0</v>
      </c>
      <c r="I104" s="98">
        <v>0</v>
      </c>
      <c r="J104" s="221">
        <v>0</v>
      </c>
      <c r="K104" s="59">
        <v>0</v>
      </c>
      <c r="L104" s="223">
        <v>0</v>
      </c>
      <c r="M104" s="72"/>
    </row>
    <row r="105" spans="1:13" s="5" customFormat="1" ht="26.25">
      <c r="A105" s="61">
        <v>372</v>
      </c>
      <c r="B105" s="62" t="s">
        <v>121</v>
      </c>
      <c r="C105" s="99">
        <v>0</v>
      </c>
      <c r="D105" s="100">
        <v>0</v>
      </c>
      <c r="E105" s="100">
        <v>0</v>
      </c>
      <c r="F105" s="106">
        <v>0</v>
      </c>
      <c r="G105" s="100">
        <v>0</v>
      </c>
      <c r="H105" s="100">
        <v>0</v>
      </c>
      <c r="I105" s="100">
        <v>0</v>
      </c>
      <c r="J105" s="100">
        <v>0</v>
      </c>
      <c r="K105" s="63">
        <v>0</v>
      </c>
      <c r="L105" s="100">
        <v>0</v>
      </c>
      <c r="M105" s="72"/>
    </row>
    <row r="106" spans="1:13" s="5" customFormat="1" ht="26.25">
      <c r="A106" s="64">
        <v>3722</v>
      </c>
      <c r="B106" s="65" t="s">
        <v>148</v>
      </c>
      <c r="C106" s="100">
        <v>187800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63">
        <v>0</v>
      </c>
      <c r="L106" s="100">
        <v>0</v>
      </c>
      <c r="M106" s="72"/>
    </row>
    <row r="107" spans="1:13" s="5" customFormat="1" ht="12.75">
      <c r="A107" s="64"/>
      <c r="B107" s="65"/>
      <c r="C107" s="100">
        <v>0</v>
      </c>
      <c r="D107" s="65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63">
        <v>0</v>
      </c>
      <c r="L107" s="100">
        <v>0</v>
      </c>
      <c r="M107" s="72"/>
    </row>
    <row r="108" spans="1:13" s="5" customFormat="1" ht="12.75">
      <c r="A108" s="229" t="s">
        <v>160</v>
      </c>
      <c r="B108" s="229"/>
      <c r="C108" s="230">
        <v>125000</v>
      </c>
      <c r="D108" s="230">
        <v>125000</v>
      </c>
      <c r="E108" s="230">
        <v>125000</v>
      </c>
      <c r="F108" s="230">
        <v>0</v>
      </c>
      <c r="G108" s="231">
        <v>0</v>
      </c>
      <c r="H108" s="231">
        <v>0</v>
      </c>
      <c r="I108" s="231">
        <v>0</v>
      </c>
      <c r="J108" s="231">
        <v>0</v>
      </c>
      <c r="K108" s="232">
        <v>0</v>
      </c>
      <c r="L108" s="231">
        <v>0</v>
      </c>
      <c r="M108" s="72"/>
    </row>
    <row r="109" spans="1:13" s="5" customFormat="1" ht="15.75" customHeight="1">
      <c r="A109" s="289" t="s">
        <v>162</v>
      </c>
      <c r="B109" s="289" t="s">
        <v>161</v>
      </c>
      <c r="C109" s="191">
        <v>75000</v>
      </c>
      <c r="D109" s="191">
        <v>75000</v>
      </c>
      <c r="E109" s="191">
        <v>75000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2">
        <f>K110</f>
        <v>0</v>
      </c>
      <c r="L109" s="191">
        <v>0</v>
      </c>
      <c r="M109" s="72"/>
    </row>
    <row r="110" spans="1:13" s="5" customFormat="1" ht="26.25">
      <c r="A110" s="55">
        <v>4</v>
      </c>
      <c r="B110" s="71" t="s">
        <v>30</v>
      </c>
      <c r="C110" s="103">
        <v>75000</v>
      </c>
      <c r="D110" s="103">
        <v>75000</v>
      </c>
      <c r="E110" s="103">
        <v>75000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72">
        <f>K111</f>
        <v>0</v>
      </c>
      <c r="L110" s="103">
        <v>0</v>
      </c>
      <c r="M110" s="72"/>
    </row>
    <row r="111" spans="1:13" s="5" customFormat="1" ht="26.25">
      <c r="A111" s="58">
        <v>42</v>
      </c>
      <c r="B111" s="59" t="s">
        <v>31</v>
      </c>
      <c r="C111" s="98">
        <v>75000</v>
      </c>
      <c r="D111" s="98">
        <v>75000</v>
      </c>
      <c r="E111" s="98">
        <v>75000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60">
        <f>K112+K154</f>
        <v>0</v>
      </c>
      <c r="L111" s="98">
        <v>0</v>
      </c>
      <c r="M111" s="72"/>
    </row>
    <row r="112" spans="1:13" s="5" customFormat="1" ht="12.75">
      <c r="A112" s="61">
        <v>422</v>
      </c>
      <c r="B112" s="62" t="s">
        <v>29</v>
      </c>
      <c r="C112" s="99">
        <v>75000</v>
      </c>
      <c r="D112" s="99">
        <v>75000</v>
      </c>
      <c r="E112" s="99">
        <f>E113+E117+E118</f>
        <v>75000</v>
      </c>
      <c r="F112" s="99">
        <v>0</v>
      </c>
      <c r="G112" s="182">
        <v>0</v>
      </c>
      <c r="H112" s="99">
        <v>0</v>
      </c>
      <c r="I112" s="99">
        <v>0</v>
      </c>
      <c r="J112" s="99">
        <v>0</v>
      </c>
      <c r="K112" s="73">
        <f>K113+K117+K118</f>
        <v>0</v>
      </c>
      <c r="L112" s="99">
        <v>0</v>
      </c>
      <c r="M112" s="72"/>
    </row>
    <row r="113" spans="1:13" s="5" customFormat="1" ht="12.75">
      <c r="A113" s="64">
        <v>4221</v>
      </c>
      <c r="B113" s="65" t="s">
        <v>63</v>
      </c>
      <c r="C113" s="100">
        <v>50000</v>
      </c>
      <c r="D113" s="100">
        <v>50000</v>
      </c>
      <c r="E113" s="100">
        <v>50000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63">
        <v>0</v>
      </c>
      <c r="L113" s="100">
        <v>0</v>
      </c>
      <c r="M113" s="72"/>
    </row>
    <row r="114" spans="1:13" s="5" customFormat="1" ht="12.75">
      <c r="A114" s="64">
        <v>4224</v>
      </c>
      <c r="B114" s="65" t="s">
        <v>124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63">
        <v>0</v>
      </c>
      <c r="L114" s="100">
        <v>0</v>
      </c>
      <c r="M114" s="72"/>
    </row>
    <row r="115" spans="1:13" s="5" customFormat="1" ht="26.25">
      <c r="A115" s="64">
        <v>4222</v>
      </c>
      <c r="B115" s="65" t="s">
        <v>122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63">
        <v>0</v>
      </c>
      <c r="L115" s="100">
        <v>0</v>
      </c>
      <c r="M115" s="72"/>
    </row>
    <row r="116" spans="1:13" s="5" customFormat="1" ht="12.75">
      <c r="A116" s="64">
        <v>4225</v>
      </c>
      <c r="B116" s="65" t="s">
        <v>123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63">
        <v>0</v>
      </c>
      <c r="L116" s="100">
        <v>0</v>
      </c>
      <c r="M116" s="72"/>
    </row>
    <row r="117" spans="1:13" s="5" customFormat="1" ht="12.75">
      <c r="A117" s="64">
        <v>4223</v>
      </c>
      <c r="B117" s="65" t="s">
        <v>79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63">
        <v>0</v>
      </c>
      <c r="L117" s="100">
        <v>0</v>
      </c>
      <c r="M117" s="72"/>
    </row>
    <row r="118" spans="1:13" s="5" customFormat="1" ht="26.25">
      <c r="A118" s="64">
        <v>4227</v>
      </c>
      <c r="B118" s="65" t="s">
        <v>64</v>
      </c>
      <c r="C118" s="100">
        <v>25000</v>
      </c>
      <c r="D118" s="100">
        <v>25000</v>
      </c>
      <c r="E118" s="100">
        <v>25000</v>
      </c>
      <c r="F118" s="100">
        <v>0</v>
      </c>
      <c r="G118" s="100">
        <v>0</v>
      </c>
      <c r="H118" s="100">
        <v>0</v>
      </c>
      <c r="I118" s="100">
        <v>0</v>
      </c>
      <c r="J118" s="100">
        <v>0</v>
      </c>
      <c r="K118" s="63">
        <v>0</v>
      </c>
      <c r="L118" s="100">
        <v>0</v>
      </c>
      <c r="M118" s="72"/>
    </row>
    <row r="119" spans="1:13" s="5" customFormat="1" ht="12.75">
      <c r="A119" s="290" t="s">
        <v>163</v>
      </c>
      <c r="B119" s="291"/>
      <c r="C119" s="191">
        <v>50000</v>
      </c>
      <c r="D119" s="191">
        <v>50000</v>
      </c>
      <c r="E119" s="191">
        <f>'PLAN RASHODA I IZDATAKA'!E120</f>
        <v>50000</v>
      </c>
      <c r="F119" s="191">
        <v>0</v>
      </c>
      <c r="G119" s="191">
        <f>'PLAN RASHODA I IZDATAKA'!G120</f>
        <v>0</v>
      </c>
      <c r="H119" s="191">
        <f>'PLAN RASHODA I IZDATAKA'!H120</f>
        <v>0</v>
      </c>
      <c r="I119" s="191">
        <f>'PLAN RASHODA I IZDATAKA'!I120</f>
        <v>0</v>
      </c>
      <c r="J119" s="191">
        <f aca="true" t="shared" si="12" ref="J119:L122">J120</f>
        <v>0</v>
      </c>
      <c r="K119" s="192">
        <f>'PLAN RASHODA I IZDATAKA'!K120</f>
        <v>0</v>
      </c>
      <c r="L119" s="191">
        <f t="shared" si="12"/>
        <v>0</v>
      </c>
      <c r="M119" s="72"/>
    </row>
    <row r="120" spans="1:13" s="5" customFormat="1" ht="26.25">
      <c r="A120" s="55">
        <v>4</v>
      </c>
      <c r="B120" s="71" t="s">
        <v>30</v>
      </c>
      <c r="C120" s="103">
        <v>50000</v>
      </c>
      <c r="D120" s="103">
        <v>50000</v>
      </c>
      <c r="E120" s="103">
        <f>E121</f>
        <v>50000</v>
      </c>
      <c r="F120" s="103">
        <v>0</v>
      </c>
      <c r="G120" s="103">
        <f aca="true" t="shared" si="13" ref="G120:I122">G121</f>
        <v>0</v>
      </c>
      <c r="H120" s="103">
        <f t="shared" si="13"/>
        <v>0</v>
      </c>
      <c r="I120" s="103">
        <f t="shared" si="13"/>
        <v>0</v>
      </c>
      <c r="J120" s="103">
        <f t="shared" si="12"/>
        <v>0</v>
      </c>
      <c r="K120" s="72">
        <f>K121</f>
        <v>0</v>
      </c>
      <c r="L120" s="103">
        <f t="shared" si="12"/>
        <v>0</v>
      </c>
      <c r="M120" s="72"/>
    </row>
    <row r="121" spans="1:13" s="5" customFormat="1" ht="26.25">
      <c r="A121" s="58">
        <v>45</v>
      </c>
      <c r="B121" s="59" t="s">
        <v>67</v>
      </c>
      <c r="C121" s="98">
        <v>50000</v>
      </c>
      <c r="D121" s="98">
        <v>50000</v>
      </c>
      <c r="E121" s="98">
        <f>E122</f>
        <v>50000</v>
      </c>
      <c r="F121" s="98">
        <v>0</v>
      </c>
      <c r="G121" s="98">
        <f t="shared" si="13"/>
        <v>0</v>
      </c>
      <c r="H121" s="98">
        <f t="shared" si="13"/>
        <v>0</v>
      </c>
      <c r="I121" s="98">
        <f t="shared" si="13"/>
        <v>0</v>
      </c>
      <c r="J121" s="98">
        <f t="shared" si="12"/>
        <v>0</v>
      </c>
      <c r="K121" s="60">
        <f>K122</f>
        <v>0</v>
      </c>
      <c r="L121" s="98">
        <f t="shared" si="12"/>
        <v>0</v>
      </c>
      <c r="M121" s="72"/>
    </row>
    <row r="122" spans="1:13" s="5" customFormat="1" ht="26.25">
      <c r="A122" s="61">
        <v>451</v>
      </c>
      <c r="B122" s="62" t="s">
        <v>68</v>
      </c>
      <c r="C122" s="99">
        <f>SUM(E122:L122)</f>
        <v>50000</v>
      </c>
      <c r="D122" s="99">
        <v>50000</v>
      </c>
      <c r="E122" s="99">
        <f>E123</f>
        <v>50000</v>
      </c>
      <c r="F122" s="99">
        <v>0</v>
      </c>
      <c r="G122" s="99">
        <f t="shared" si="13"/>
        <v>0</v>
      </c>
      <c r="H122" s="99">
        <f t="shared" si="13"/>
        <v>0</v>
      </c>
      <c r="I122" s="99">
        <f t="shared" si="13"/>
        <v>0</v>
      </c>
      <c r="J122" s="99">
        <f t="shared" si="12"/>
        <v>0</v>
      </c>
      <c r="K122" s="73">
        <f>K123</f>
        <v>0</v>
      </c>
      <c r="L122" s="99">
        <f t="shared" si="12"/>
        <v>0</v>
      </c>
      <c r="M122" s="72"/>
    </row>
    <row r="123" spans="1:13" s="5" customFormat="1" ht="26.25">
      <c r="A123" s="64">
        <v>4511</v>
      </c>
      <c r="B123" s="65" t="s">
        <v>68</v>
      </c>
      <c r="C123" s="100">
        <f>SUM(E123:L123)</f>
        <v>50000</v>
      </c>
      <c r="D123" s="100">
        <v>50000</v>
      </c>
      <c r="E123" s="100">
        <v>50000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63">
        <v>0</v>
      </c>
      <c r="L123" s="100">
        <v>0</v>
      </c>
      <c r="M123" s="72"/>
    </row>
    <row r="124" spans="1:13" s="5" customFormat="1" ht="12.75">
      <c r="A124" s="64"/>
      <c r="B124" s="65"/>
      <c r="C124" s="100">
        <v>0</v>
      </c>
      <c r="D124" s="65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63">
        <v>0</v>
      </c>
      <c r="L124" s="100">
        <v>0</v>
      </c>
      <c r="M124" s="72"/>
    </row>
    <row r="125" spans="1:13" s="5" customFormat="1" ht="26.25" customHeight="1">
      <c r="A125" s="184" t="s">
        <v>165</v>
      </c>
      <c r="B125" s="184"/>
      <c r="C125" s="102">
        <v>50000</v>
      </c>
      <c r="D125" s="102">
        <v>50000</v>
      </c>
      <c r="E125" s="102">
        <f aca="true" t="shared" si="14" ref="E125:H129">E126</f>
        <v>50000</v>
      </c>
      <c r="F125" s="201">
        <f t="shared" si="14"/>
        <v>0</v>
      </c>
      <c r="G125" s="201">
        <f t="shared" si="14"/>
        <v>0</v>
      </c>
      <c r="H125" s="201">
        <f t="shared" si="14"/>
        <v>0</v>
      </c>
      <c r="I125" s="201">
        <v>0</v>
      </c>
      <c r="J125" s="201">
        <f aca="true" t="shared" si="15" ref="J125:K129">J126</f>
        <v>0</v>
      </c>
      <c r="K125" s="220">
        <f t="shared" si="15"/>
        <v>0</v>
      </c>
      <c r="L125" s="201">
        <v>0</v>
      </c>
      <c r="M125" s="72"/>
    </row>
    <row r="126" spans="1:13" s="5" customFormat="1" ht="27" customHeight="1">
      <c r="A126" s="289" t="s">
        <v>164</v>
      </c>
      <c r="B126" s="289"/>
      <c r="C126" s="191">
        <v>50000</v>
      </c>
      <c r="D126" s="191">
        <v>50000</v>
      </c>
      <c r="E126" s="191">
        <f t="shared" si="14"/>
        <v>50000</v>
      </c>
      <c r="F126" s="191">
        <f t="shared" si="14"/>
        <v>0</v>
      </c>
      <c r="G126" s="191">
        <f t="shared" si="14"/>
        <v>0</v>
      </c>
      <c r="H126" s="191">
        <f t="shared" si="14"/>
        <v>0</v>
      </c>
      <c r="I126" s="191">
        <v>0</v>
      </c>
      <c r="J126" s="191">
        <f t="shared" si="15"/>
        <v>0</v>
      </c>
      <c r="K126" s="192">
        <f t="shared" si="15"/>
        <v>0</v>
      </c>
      <c r="L126" s="191">
        <v>0</v>
      </c>
      <c r="M126" s="72"/>
    </row>
    <row r="127" spans="1:13" s="5" customFormat="1" ht="12.75">
      <c r="A127" s="83">
        <v>3</v>
      </c>
      <c r="B127" s="75" t="s">
        <v>17</v>
      </c>
      <c r="C127" s="103">
        <v>50000</v>
      </c>
      <c r="D127" s="103">
        <v>50000</v>
      </c>
      <c r="E127" s="103">
        <f t="shared" si="14"/>
        <v>50000</v>
      </c>
      <c r="F127" s="103">
        <f t="shared" si="14"/>
        <v>0</v>
      </c>
      <c r="G127" s="103">
        <f t="shared" si="14"/>
        <v>0</v>
      </c>
      <c r="H127" s="103">
        <f t="shared" si="14"/>
        <v>0</v>
      </c>
      <c r="I127" s="103">
        <v>0</v>
      </c>
      <c r="J127" s="103">
        <f t="shared" si="15"/>
        <v>0</v>
      </c>
      <c r="K127" s="72">
        <f t="shared" si="15"/>
        <v>0</v>
      </c>
      <c r="L127" s="103">
        <v>0</v>
      </c>
      <c r="M127" s="72"/>
    </row>
    <row r="128" spans="1:13" s="5" customFormat="1" ht="12.75">
      <c r="A128" s="76">
        <v>32</v>
      </c>
      <c r="B128" s="77" t="s">
        <v>22</v>
      </c>
      <c r="C128" s="98">
        <v>50000</v>
      </c>
      <c r="D128" s="98">
        <v>50000</v>
      </c>
      <c r="E128" s="98">
        <f t="shared" si="14"/>
        <v>50000</v>
      </c>
      <c r="F128" s="98">
        <f t="shared" si="14"/>
        <v>0</v>
      </c>
      <c r="G128" s="98">
        <f t="shared" si="14"/>
        <v>0</v>
      </c>
      <c r="H128" s="98">
        <f t="shared" si="14"/>
        <v>0</v>
      </c>
      <c r="I128" s="98">
        <v>0</v>
      </c>
      <c r="J128" s="98">
        <f t="shared" si="15"/>
        <v>0</v>
      </c>
      <c r="K128" s="60">
        <f t="shared" si="15"/>
        <v>0</v>
      </c>
      <c r="L128" s="98">
        <v>0</v>
      </c>
      <c r="M128" s="72"/>
    </row>
    <row r="129" spans="1:13" s="5" customFormat="1" ht="12.75">
      <c r="A129" s="78">
        <v>323</v>
      </c>
      <c r="B129" s="79" t="s">
        <v>25</v>
      </c>
      <c r="C129" s="99">
        <v>50000</v>
      </c>
      <c r="D129" s="99">
        <v>50000</v>
      </c>
      <c r="E129" s="99">
        <f t="shared" si="14"/>
        <v>50000</v>
      </c>
      <c r="F129" s="99">
        <f t="shared" si="14"/>
        <v>0</v>
      </c>
      <c r="G129" s="99">
        <f t="shared" si="14"/>
        <v>0</v>
      </c>
      <c r="H129" s="99">
        <f t="shared" si="14"/>
        <v>0</v>
      </c>
      <c r="I129" s="99">
        <v>0</v>
      </c>
      <c r="J129" s="99">
        <f t="shared" si="15"/>
        <v>0</v>
      </c>
      <c r="K129" s="73">
        <f t="shared" si="15"/>
        <v>0</v>
      </c>
      <c r="L129" s="99">
        <f>L130</f>
        <v>0</v>
      </c>
      <c r="M129" s="72"/>
    </row>
    <row r="130" spans="1:13" s="5" customFormat="1" ht="12.75">
      <c r="A130" s="64">
        <v>3232</v>
      </c>
      <c r="B130" s="65" t="s">
        <v>52</v>
      </c>
      <c r="C130" s="100">
        <v>50000</v>
      </c>
      <c r="D130" s="100">
        <v>50000</v>
      </c>
      <c r="E130" s="100">
        <v>50000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63">
        <v>0</v>
      </c>
      <c r="L130" s="100">
        <v>0</v>
      </c>
      <c r="M130" s="72"/>
    </row>
    <row r="131" spans="1:13" s="5" customFormat="1" ht="12.75">
      <c r="A131" s="64"/>
      <c r="B131" s="65"/>
      <c r="C131" s="100">
        <v>0</v>
      </c>
      <c r="D131" s="65"/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63">
        <v>0</v>
      </c>
      <c r="L131" s="100">
        <v>0</v>
      </c>
      <c r="M131" s="72"/>
    </row>
    <row r="132" spans="1:13" s="5" customFormat="1" ht="12.75">
      <c r="A132" s="237"/>
      <c r="B132" s="183"/>
      <c r="C132" s="100"/>
      <c r="D132" s="65"/>
      <c r="E132" s="100"/>
      <c r="F132" s="100"/>
      <c r="G132" s="100"/>
      <c r="H132" s="100"/>
      <c r="I132" s="100"/>
      <c r="J132" s="100"/>
      <c r="K132" s="63"/>
      <c r="L132" s="100"/>
      <c r="M132" s="72"/>
    </row>
    <row r="133" spans="1:13" s="5" customFormat="1" ht="27" customHeight="1">
      <c r="A133" s="297" t="s">
        <v>149</v>
      </c>
      <c r="B133" s="298"/>
      <c r="C133" s="224">
        <v>12069180</v>
      </c>
      <c r="D133" s="224">
        <v>12161454</v>
      </c>
      <c r="E133" s="224">
        <v>0</v>
      </c>
      <c r="F133" s="194">
        <v>310574</v>
      </c>
      <c r="G133" s="224">
        <v>712210</v>
      </c>
      <c r="H133" s="212">
        <v>10398460</v>
      </c>
      <c r="I133" s="101">
        <v>606600</v>
      </c>
      <c r="J133" s="101">
        <v>15912</v>
      </c>
      <c r="K133" s="224">
        <v>57600</v>
      </c>
      <c r="L133" s="101">
        <v>60098</v>
      </c>
      <c r="M133" s="72"/>
    </row>
    <row r="134" spans="1:13" s="5" customFormat="1" ht="26.25" customHeight="1">
      <c r="A134" s="292" t="s">
        <v>150</v>
      </c>
      <c r="B134" s="293"/>
      <c r="C134" s="225">
        <v>12069180</v>
      </c>
      <c r="D134" s="225">
        <v>12161454</v>
      </c>
      <c r="E134" s="225">
        <v>0</v>
      </c>
      <c r="F134" s="195">
        <v>310574</v>
      </c>
      <c r="G134" s="225">
        <v>712210</v>
      </c>
      <c r="H134" s="195">
        <v>10398460</v>
      </c>
      <c r="I134" s="102">
        <v>606600</v>
      </c>
      <c r="J134" s="102">
        <v>15912</v>
      </c>
      <c r="K134" s="70">
        <v>0</v>
      </c>
      <c r="L134" s="102">
        <v>60098</v>
      </c>
      <c r="M134" s="72"/>
    </row>
    <row r="135" spans="1:13" s="5" customFormat="1" ht="12.75">
      <c r="A135" s="294" t="s">
        <v>72</v>
      </c>
      <c r="B135" s="294"/>
      <c r="C135" s="185">
        <v>826886</v>
      </c>
      <c r="D135" s="185">
        <v>836486</v>
      </c>
      <c r="E135" s="185">
        <v>0</v>
      </c>
      <c r="F135" s="186">
        <v>209368</v>
      </c>
      <c r="G135" s="228">
        <v>195636</v>
      </c>
      <c r="H135" s="185">
        <v>323000</v>
      </c>
      <c r="I135" s="185">
        <v>90000</v>
      </c>
      <c r="J135" s="185">
        <v>0</v>
      </c>
      <c r="K135" s="187">
        <v>0</v>
      </c>
      <c r="L135" s="185">
        <v>18482</v>
      </c>
      <c r="M135" s="72"/>
    </row>
    <row r="136" spans="1:13" s="5" customFormat="1" ht="12.75">
      <c r="A136" s="55">
        <v>3</v>
      </c>
      <c r="B136" s="56" t="s">
        <v>17</v>
      </c>
      <c r="C136" s="97">
        <v>826886</v>
      </c>
      <c r="D136" s="97">
        <v>836486</v>
      </c>
      <c r="E136" s="97">
        <v>0</v>
      </c>
      <c r="F136" s="149">
        <v>209368</v>
      </c>
      <c r="G136" s="227">
        <v>195636</v>
      </c>
      <c r="H136" s="97">
        <v>323000</v>
      </c>
      <c r="I136" s="97">
        <v>90000</v>
      </c>
      <c r="J136" s="97">
        <v>0</v>
      </c>
      <c r="K136" s="57">
        <v>0</v>
      </c>
      <c r="L136" s="97">
        <v>18482</v>
      </c>
      <c r="M136" s="72"/>
    </row>
    <row r="137" spans="1:13" s="5" customFormat="1" ht="12.75">
      <c r="A137" s="58">
        <v>32</v>
      </c>
      <c r="B137" s="59" t="s">
        <v>22</v>
      </c>
      <c r="C137" s="98">
        <v>826886</v>
      </c>
      <c r="D137" s="98">
        <v>836486</v>
      </c>
      <c r="E137" s="98">
        <v>0</v>
      </c>
      <c r="F137" s="150">
        <v>209368</v>
      </c>
      <c r="G137" s="226">
        <v>195636</v>
      </c>
      <c r="H137" s="98">
        <v>323000</v>
      </c>
      <c r="I137" s="98">
        <v>90000</v>
      </c>
      <c r="J137" s="98">
        <v>0</v>
      </c>
      <c r="K137" s="60">
        <v>0</v>
      </c>
      <c r="L137" s="98">
        <v>18482</v>
      </c>
      <c r="M137" s="72"/>
    </row>
    <row r="138" spans="1:13" s="5" customFormat="1" ht="12.75">
      <c r="A138" s="61">
        <v>321</v>
      </c>
      <c r="B138" s="62" t="s">
        <v>23</v>
      </c>
      <c r="C138" s="99">
        <v>40811</v>
      </c>
      <c r="D138" s="99">
        <v>30811</v>
      </c>
      <c r="E138" s="99">
        <v>0</v>
      </c>
      <c r="F138" s="99">
        <v>30811</v>
      </c>
      <c r="G138" s="125">
        <v>0</v>
      </c>
      <c r="H138" s="125">
        <f>H139+H140+H141</f>
        <v>0</v>
      </c>
      <c r="I138" s="125">
        <v>0</v>
      </c>
      <c r="J138" s="125">
        <v>0</v>
      </c>
      <c r="K138" s="218">
        <f>K139+K140+K141</f>
        <v>0</v>
      </c>
      <c r="L138" s="125"/>
      <c r="M138" s="72"/>
    </row>
    <row r="139" spans="1:13" s="5" customFormat="1" ht="12.75">
      <c r="A139" s="64">
        <v>3211</v>
      </c>
      <c r="B139" s="65" t="s">
        <v>41</v>
      </c>
      <c r="C139" s="100">
        <v>23308</v>
      </c>
      <c r="D139" s="100">
        <v>13308</v>
      </c>
      <c r="E139" s="100">
        <v>0</v>
      </c>
      <c r="F139" s="100">
        <v>13308</v>
      </c>
      <c r="G139" s="100">
        <v>0</v>
      </c>
      <c r="H139" s="100">
        <v>0</v>
      </c>
      <c r="I139" s="100">
        <v>0</v>
      </c>
      <c r="J139" s="100">
        <v>0</v>
      </c>
      <c r="K139" s="63">
        <v>0</v>
      </c>
      <c r="L139" s="100"/>
      <c r="M139" s="72"/>
    </row>
    <row r="140" spans="1:13" s="5" customFormat="1" ht="12.75">
      <c r="A140" s="64">
        <v>3213</v>
      </c>
      <c r="B140" s="65" t="s">
        <v>43</v>
      </c>
      <c r="C140" s="100">
        <v>11503</v>
      </c>
      <c r="D140" s="100">
        <v>11503</v>
      </c>
      <c r="E140" s="100">
        <v>0</v>
      </c>
      <c r="F140" s="100">
        <v>11503</v>
      </c>
      <c r="G140" s="100">
        <v>0</v>
      </c>
      <c r="H140" s="100">
        <v>0</v>
      </c>
      <c r="I140" s="100">
        <v>0</v>
      </c>
      <c r="J140" s="100">
        <v>0</v>
      </c>
      <c r="K140" s="63">
        <v>0</v>
      </c>
      <c r="L140" s="100"/>
      <c r="M140" s="72"/>
    </row>
    <row r="141" spans="1:13" s="5" customFormat="1" ht="12.75">
      <c r="A141" s="64">
        <v>3214</v>
      </c>
      <c r="B141" s="65" t="s">
        <v>44</v>
      </c>
      <c r="C141" s="100">
        <v>6000</v>
      </c>
      <c r="D141" s="100">
        <v>6000</v>
      </c>
      <c r="E141" s="100">
        <v>0</v>
      </c>
      <c r="F141" s="100">
        <v>6000</v>
      </c>
      <c r="G141" s="100">
        <v>0</v>
      </c>
      <c r="H141" s="100">
        <v>0</v>
      </c>
      <c r="I141" s="100">
        <v>0</v>
      </c>
      <c r="J141" s="100"/>
      <c r="K141" s="63">
        <v>0</v>
      </c>
      <c r="L141" s="100"/>
      <c r="M141" s="72"/>
    </row>
    <row r="142" spans="1:13" s="5" customFormat="1" ht="12.75">
      <c r="A142" s="61">
        <v>322</v>
      </c>
      <c r="B142" s="62" t="s">
        <v>24</v>
      </c>
      <c r="C142" s="99">
        <v>77122</v>
      </c>
      <c r="D142" s="99">
        <v>120122</v>
      </c>
      <c r="E142" s="99">
        <v>0</v>
      </c>
      <c r="F142" s="99">
        <v>58940</v>
      </c>
      <c r="G142" s="99">
        <v>0</v>
      </c>
      <c r="H142" s="99">
        <v>53000</v>
      </c>
      <c r="I142" s="99">
        <v>5000</v>
      </c>
      <c r="J142" s="99">
        <v>0</v>
      </c>
      <c r="K142" s="73">
        <v>0</v>
      </c>
      <c r="L142" s="99">
        <v>3182</v>
      </c>
      <c r="M142" s="72"/>
    </row>
    <row r="143" spans="1:13" s="5" customFormat="1" ht="12.75">
      <c r="A143" s="64">
        <v>3221</v>
      </c>
      <c r="B143" s="65" t="s">
        <v>45</v>
      </c>
      <c r="C143" s="100">
        <v>22730</v>
      </c>
      <c r="D143" s="106">
        <v>27730</v>
      </c>
      <c r="E143" s="100">
        <v>0</v>
      </c>
      <c r="F143" s="106">
        <v>7730</v>
      </c>
      <c r="G143" s="100">
        <v>0</v>
      </c>
      <c r="H143" s="100">
        <v>20000</v>
      </c>
      <c r="I143" s="100">
        <v>0</v>
      </c>
      <c r="J143" s="100">
        <v>0</v>
      </c>
      <c r="K143" s="63">
        <v>0</v>
      </c>
      <c r="L143" s="100">
        <v>0</v>
      </c>
      <c r="M143" s="72"/>
    </row>
    <row r="144" spans="1:13" s="5" customFormat="1" ht="12.75">
      <c r="A144" s="64">
        <v>3223</v>
      </c>
      <c r="B144" s="65" t="s">
        <v>47</v>
      </c>
      <c r="C144" s="100">
        <v>41920</v>
      </c>
      <c r="D144" s="100">
        <v>41920</v>
      </c>
      <c r="E144" s="100">
        <v>0</v>
      </c>
      <c r="F144" s="100">
        <v>41920</v>
      </c>
      <c r="G144" s="100">
        <v>0</v>
      </c>
      <c r="H144" s="100">
        <v>0</v>
      </c>
      <c r="I144" s="100">
        <v>0</v>
      </c>
      <c r="J144" s="100">
        <v>0</v>
      </c>
      <c r="K144" s="63">
        <v>0</v>
      </c>
      <c r="L144" s="100">
        <v>0</v>
      </c>
      <c r="M144" s="72"/>
    </row>
    <row r="145" spans="1:13" s="5" customFormat="1" ht="12.75">
      <c r="A145" s="64">
        <v>3224</v>
      </c>
      <c r="B145" s="65" t="s">
        <v>125</v>
      </c>
      <c r="C145" s="100">
        <v>2500</v>
      </c>
      <c r="D145" s="100">
        <v>7500</v>
      </c>
      <c r="E145" s="100">
        <v>0</v>
      </c>
      <c r="F145" s="100">
        <v>2500</v>
      </c>
      <c r="G145" s="100">
        <v>0</v>
      </c>
      <c r="H145" s="100">
        <v>0</v>
      </c>
      <c r="I145" s="100">
        <v>5000</v>
      </c>
      <c r="J145" s="100">
        <v>0</v>
      </c>
      <c r="K145" s="63">
        <v>0</v>
      </c>
      <c r="L145" s="100">
        <v>0</v>
      </c>
      <c r="M145" s="72"/>
    </row>
    <row r="146" spans="1:13" s="5" customFormat="1" ht="12.75">
      <c r="A146" s="64">
        <v>3225</v>
      </c>
      <c r="B146" s="65" t="s">
        <v>49</v>
      </c>
      <c r="C146" s="100">
        <v>8790</v>
      </c>
      <c r="D146" s="100">
        <v>41790</v>
      </c>
      <c r="E146" s="100">
        <v>0</v>
      </c>
      <c r="F146" s="100">
        <v>5608</v>
      </c>
      <c r="G146" s="100">
        <v>0</v>
      </c>
      <c r="H146" s="100">
        <v>33000</v>
      </c>
      <c r="I146" s="100">
        <v>0</v>
      </c>
      <c r="J146" s="100">
        <v>0</v>
      </c>
      <c r="K146" s="63">
        <v>0</v>
      </c>
      <c r="L146" s="100">
        <v>3182</v>
      </c>
      <c r="M146" s="72"/>
    </row>
    <row r="147" spans="1:13" s="5" customFormat="1" ht="15" customHeight="1">
      <c r="A147" s="64">
        <v>3227</v>
      </c>
      <c r="B147" s="65" t="s">
        <v>50</v>
      </c>
      <c r="C147" s="100">
        <v>1182</v>
      </c>
      <c r="D147" s="100">
        <v>1182</v>
      </c>
      <c r="E147" s="100">
        <v>0</v>
      </c>
      <c r="F147" s="100">
        <v>1182</v>
      </c>
      <c r="G147" s="100">
        <v>0</v>
      </c>
      <c r="H147" s="100">
        <v>0</v>
      </c>
      <c r="I147" s="100">
        <v>0</v>
      </c>
      <c r="J147" s="100">
        <v>0</v>
      </c>
      <c r="K147" s="63">
        <v>0</v>
      </c>
      <c r="L147" s="100">
        <v>0</v>
      </c>
      <c r="M147" s="72"/>
    </row>
    <row r="148" spans="1:13" s="5" customFormat="1" ht="12.75">
      <c r="A148" s="61">
        <v>323</v>
      </c>
      <c r="B148" s="62" t="s">
        <v>25</v>
      </c>
      <c r="C148" s="99">
        <v>132034</v>
      </c>
      <c r="D148" s="99">
        <v>104106</v>
      </c>
      <c r="E148" s="99">
        <v>0</v>
      </c>
      <c r="F148" s="99">
        <v>93198</v>
      </c>
      <c r="G148" s="99">
        <v>10908</v>
      </c>
      <c r="H148" s="125">
        <v>0</v>
      </c>
      <c r="I148" s="99">
        <v>0</v>
      </c>
      <c r="J148" s="99">
        <v>0</v>
      </c>
      <c r="K148" s="73">
        <f>SUM(K149:K157)</f>
        <v>0</v>
      </c>
      <c r="L148" s="99">
        <v>0</v>
      </c>
      <c r="M148" s="72"/>
    </row>
    <row r="149" spans="1:13" s="5" customFormat="1" ht="12.75">
      <c r="A149" s="64">
        <v>3231</v>
      </c>
      <c r="B149" s="65" t="s">
        <v>51</v>
      </c>
      <c r="C149" s="100">
        <v>26950</v>
      </c>
      <c r="D149" s="100">
        <v>20950</v>
      </c>
      <c r="E149" s="100">
        <v>0</v>
      </c>
      <c r="F149" s="100">
        <v>20950</v>
      </c>
      <c r="G149" s="100">
        <v>0</v>
      </c>
      <c r="H149" s="100">
        <v>0</v>
      </c>
      <c r="I149" s="100">
        <v>0</v>
      </c>
      <c r="J149" s="100">
        <v>0</v>
      </c>
      <c r="K149" s="63">
        <v>0</v>
      </c>
      <c r="L149" s="100">
        <v>0</v>
      </c>
      <c r="M149" s="72"/>
    </row>
    <row r="150" spans="1:13" s="5" customFormat="1" ht="12.75">
      <c r="A150" s="64">
        <v>3232</v>
      </c>
      <c r="B150" s="65" t="s">
        <v>126</v>
      </c>
      <c r="C150" s="100">
        <v>11000</v>
      </c>
      <c r="D150" s="100">
        <v>26000</v>
      </c>
      <c r="E150" s="100">
        <v>0</v>
      </c>
      <c r="F150" s="100">
        <v>26000</v>
      </c>
      <c r="G150" s="100">
        <v>0</v>
      </c>
      <c r="H150" s="100">
        <v>0</v>
      </c>
      <c r="I150" s="100">
        <v>0</v>
      </c>
      <c r="J150" s="100">
        <v>0</v>
      </c>
      <c r="K150" s="63">
        <v>0</v>
      </c>
      <c r="L150" s="100">
        <v>0</v>
      </c>
      <c r="M150" s="72"/>
    </row>
    <row r="151" spans="1:13" s="5" customFormat="1" ht="12.75">
      <c r="A151" s="64">
        <v>3233</v>
      </c>
      <c r="B151" s="65" t="s">
        <v>69</v>
      </c>
      <c r="C151" s="100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63">
        <v>0</v>
      </c>
      <c r="L151" s="100">
        <v>0</v>
      </c>
      <c r="M151" s="72"/>
    </row>
    <row r="152" spans="1:13" s="5" customFormat="1" ht="12.75">
      <c r="A152" s="64">
        <v>3234</v>
      </c>
      <c r="B152" s="65" t="s">
        <v>53</v>
      </c>
      <c r="C152" s="100">
        <v>15400</v>
      </c>
      <c r="D152" s="100">
        <v>14400</v>
      </c>
      <c r="E152" s="100">
        <v>0</v>
      </c>
      <c r="F152" s="100">
        <v>14400</v>
      </c>
      <c r="G152" s="100">
        <v>0</v>
      </c>
      <c r="H152" s="100">
        <v>0</v>
      </c>
      <c r="I152" s="100">
        <v>0</v>
      </c>
      <c r="J152" s="100">
        <v>0</v>
      </c>
      <c r="K152" s="63">
        <v>0</v>
      </c>
      <c r="L152" s="100">
        <v>0</v>
      </c>
      <c r="M152" s="72"/>
    </row>
    <row r="153" spans="1:13" s="5" customFormat="1" ht="12.75">
      <c r="A153" s="64">
        <v>3235</v>
      </c>
      <c r="B153" s="65" t="s">
        <v>70</v>
      </c>
      <c r="C153" s="100">
        <v>7000</v>
      </c>
      <c r="D153" s="100">
        <v>7000</v>
      </c>
      <c r="E153" s="100">
        <v>0</v>
      </c>
      <c r="F153" s="100">
        <v>7000</v>
      </c>
      <c r="G153" s="100">
        <v>0</v>
      </c>
      <c r="H153" s="100">
        <v>0</v>
      </c>
      <c r="I153" s="100">
        <v>0</v>
      </c>
      <c r="J153" s="100">
        <v>0</v>
      </c>
      <c r="K153" s="63">
        <v>0</v>
      </c>
      <c r="L153" s="100">
        <v>0</v>
      </c>
      <c r="M153" s="72"/>
    </row>
    <row r="154" spans="1:13" s="5" customFormat="1" ht="12.75">
      <c r="A154" s="64">
        <v>3236</v>
      </c>
      <c r="B154" s="65" t="s">
        <v>54</v>
      </c>
      <c r="C154" s="100">
        <v>1000</v>
      </c>
      <c r="D154" s="100">
        <v>1000</v>
      </c>
      <c r="E154" s="100">
        <v>0</v>
      </c>
      <c r="F154" s="100">
        <v>1000</v>
      </c>
      <c r="G154" s="100">
        <v>0</v>
      </c>
      <c r="H154" s="100">
        <v>0</v>
      </c>
      <c r="I154" s="100">
        <v>0</v>
      </c>
      <c r="J154" s="100">
        <v>0</v>
      </c>
      <c r="K154" s="63">
        <v>0</v>
      </c>
      <c r="L154" s="100">
        <v>0</v>
      </c>
      <c r="M154" s="72"/>
    </row>
    <row r="155" spans="1:13" s="5" customFormat="1" ht="12.75">
      <c r="A155" s="64">
        <v>3237</v>
      </c>
      <c r="B155" s="65" t="s">
        <v>55</v>
      </c>
      <c r="C155" s="100">
        <v>12848</v>
      </c>
      <c r="D155" s="100">
        <v>12848</v>
      </c>
      <c r="E155" s="100">
        <v>0</v>
      </c>
      <c r="F155" s="100">
        <v>12848</v>
      </c>
      <c r="G155" s="100">
        <v>0</v>
      </c>
      <c r="H155" s="100">
        <v>0</v>
      </c>
      <c r="I155" s="100">
        <v>0</v>
      </c>
      <c r="J155" s="100">
        <v>0</v>
      </c>
      <c r="K155" s="63">
        <v>0</v>
      </c>
      <c r="L155" s="100">
        <v>0</v>
      </c>
      <c r="M155" s="72"/>
    </row>
    <row r="156" spans="1:13" s="5" customFormat="1" ht="12.75">
      <c r="A156" s="64">
        <v>3238</v>
      </c>
      <c r="B156" s="65" t="s">
        <v>56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63">
        <v>0</v>
      </c>
      <c r="L156" s="100">
        <v>0</v>
      </c>
      <c r="M156" s="72"/>
    </row>
    <row r="157" spans="1:13" s="5" customFormat="1" ht="12.75">
      <c r="A157" s="64">
        <v>3239</v>
      </c>
      <c r="B157" s="65" t="s">
        <v>57</v>
      </c>
      <c r="C157" s="100">
        <v>57836</v>
      </c>
      <c r="D157" s="100">
        <v>21908</v>
      </c>
      <c r="E157" s="100">
        <v>0</v>
      </c>
      <c r="F157" s="100">
        <v>11000</v>
      </c>
      <c r="G157" s="100">
        <v>10908</v>
      </c>
      <c r="H157" s="100">
        <v>0</v>
      </c>
      <c r="I157" s="100">
        <v>0</v>
      </c>
      <c r="J157" s="100">
        <v>0</v>
      </c>
      <c r="K157" s="63">
        <v>0</v>
      </c>
      <c r="L157" s="100">
        <v>0</v>
      </c>
      <c r="M157" s="72"/>
    </row>
    <row r="158" spans="1:13" s="5" customFormat="1" ht="26.25">
      <c r="A158" s="61">
        <v>329</v>
      </c>
      <c r="B158" s="62" t="s">
        <v>26</v>
      </c>
      <c r="C158" s="99">
        <v>576919</v>
      </c>
      <c r="D158" s="99">
        <v>581447</v>
      </c>
      <c r="E158" s="99">
        <v>0</v>
      </c>
      <c r="F158" s="99">
        <v>26419</v>
      </c>
      <c r="G158" s="182">
        <v>184728</v>
      </c>
      <c r="H158" s="99">
        <v>270000</v>
      </c>
      <c r="I158" s="99">
        <v>85000</v>
      </c>
      <c r="J158" s="100">
        <v>0</v>
      </c>
      <c r="K158" s="73">
        <v>0</v>
      </c>
      <c r="L158" s="99">
        <v>15300</v>
      </c>
      <c r="M158" s="72"/>
    </row>
    <row r="159" spans="1:13" s="5" customFormat="1" ht="12.75">
      <c r="A159" s="64">
        <v>3292</v>
      </c>
      <c r="B159" s="65" t="s">
        <v>178</v>
      </c>
      <c r="C159" s="64">
        <v>0</v>
      </c>
      <c r="D159" s="100">
        <v>15000</v>
      </c>
      <c r="E159" s="64">
        <v>0</v>
      </c>
      <c r="F159" s="64">
        <v>0</v>
      </c>
      <c r="G159" s="100">
        <v>15000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72"/>
    </row>
    <row r="160" spans="1:13" s="5" customFormat="1" ht="12.75">
      <c r="A160" s="64">
        <v>3293</v>
      </c>
      <c r="B160" s="65" t="s">
        <v>59</v>
      </c>
      <c r="C160" s="100">
        <v>10200</v>
      </c>
      <c r="D160" s="100">
        <v>10200</v>
      </c>
      <c r="E160" s="100">
        <v>0</v>
      </c>
      <c r="F160" s="100">
        <v>10200</v>
      </c>
      <c r="G160" s="100">
        <v>0</v>
      </c>
      <c r="H160" s="100">
        <v>0</v>
      </c>
      <c r="I160" s="100">
        <v>0</v>
      </c>
      <c r="J160" s="100">
        <v>0</v>
      </c>
      <c r="K160" s="63">
        <v>0</v>
      </c>
      <c r="L160" s="100">
        <v>0</v>
      </c>
      <c r="M160" s="72"/>
    </row>
    <row r="161" spans="1:13" s="5" customFormat="1" ht="12.75">
      <c r="A161" s="64">
        <v>3294</v>
      </c>
      <c r="B161" s="65" t="s">
        <v>60</v>
      </c>
      <c r="C161" s="100">
        <v>1020</v>
      </c>
      <c r="D161" s="100">
        <v>1020</v>
      </c>
      <c r="E161" s="100">
        <v>0</v>
      </c>
      <c r="F161" s="100">
        <v>1020</v>
      </c>
      <c r="G161" s="100">
        <v>0</v>
      </c>
      <c r="H161" s="100">
        <v>0</v>
      </c>
      <c r="I161" s="100">
        <v>0</v>
      </c>
      <c r="J161" s="100">
        <v>0</v>
      </c>
      <c r="K161" s="63">
        <v>0</v>
      </c>
      <c r="L161" s="100">
        <v>0</v>
      </c>
      <c r="M161" s="72"/>
    </row>
    <row r="162" spans="1:13" s="5" customFormat="1" ht="12.75">
      <c r="A162" s="64">
        <v>3295</v>
      </c>
      <c r="B162" s="65" t="s">
        <v>61</v>
      </c>
      <c r="C162" s="100">
        <v>3000</v>
      </c>
      <c r="D162" s="100">
        <v>3000</v>
      </c>
      <c r="E162" s="100">
        <v>0</v>
      </c>
      <c r="F162" s="100">
        <v>3000</v>
      </c>
      <c r="G162" s="100">
        <v>0</v>
      </c>
      <c r="H162" s="100">
        <v>0</v>
      </c>
      <c r="I162" s="100">
        <v>0</v>
      </c>
      <c r="J162" s="100">
        <v>0</v>
      </c>
      <c r="K162" s="63">
        <v>0</v>
      </c>
      <c r="L162" s="100">
        <v>0</v>
      </c>
      <c r="M162" s="72"/>
    </row>
    <row r="163" spans="1:13" s="5" customFormat="1" ht="26.25">
      <c r="A163" s="64">
        <v>3299</v>
      </c>
      <c r="B163" s="65" t="s">
        <v>26</v>
      </c>
      <c r="C163" s="100">
        <v>562699</v>
      </c>
      <c r="D163" s="100">
        <v>552227</v>
      </c>
      <c r="E163" s="100">
        <v>0</v>
      </c>
      <c r="F163" s="100">
        <v>12199</v>
      </c>
      <c r="G163" s="233">
        <v>169728</v>
      </c>
      <c r="H163" s="100">
        <v>270000</v>
      </c>
      <c r="I163" s="100">
        <v>85000</v>
      </c>
      <c r="J163" s="100">
        <v>0</v>
      </c>
      <c r="K163" s="63">
        <v>0</v>
      </c>
      <c r="L163" s="100">
        <v>15300</v>
      </c>
      <c r="M163" s="72"/>
    </row>
    <row r="164" spans="1:13" s="5" customFormat="1" ht="12.75">
      <c r="A164" s="64"/>
      <c r="B164" s="65"/>
      <c r="C164" s="100">
        <v>0</v>
      </c>
      <c r="D164" s="65">
        <v>0</v>
      </c>
      <c r="E164" s="100">
        <v>0</v>
      </c>
      <c r="F164" s="100">
        <v>0</v>
      </c>
      <c r="G164" s="100">
        <v>0</v>
      </c>
      <c r="H164" s="100">
        <v>0</v>
      </c>
      <c r="I164" s="100">
        <v>0</v>
      </c>
      <c r="J164" s="100">
        <v>0</v>
      </c>
      <c r="K164" s="63">
        <v>0</v>
      </c>
      <c r="L164" s="100">
        <v>0</v>
      </c>
      <c r="M164" s="72"/>
    </row>
    <row r="165" spans="1:13" ht="12.75">
      <c r="A165" s="188" t="s">
        <v>127</v>
      </c>
      <c r="B165" s="193" t="s">
        <v>128</v>
      </c>
      <c r="C165" s="191">
        <v>9605516</v>
      </c>
      <c r="D165" s="191">
        <v>9617090</v>
      </c>
      <c r="E165" s="191">
        <v>0</v>
      </c>
      <c r="F165" s="191">
        <v>28630</v>
      </c>
      <c r="G165" s="191">
        <f>G166</f>
        <v>0</v>
      </c>
      <c r="H165" s="234">
        <v>9588460</v>
      </c>
      <c r="I165" s="191">
        <f>I166</f>
        <v>0</v>
      </c>
      <c r="J165" s="191">
        <f>J166</f>
        <v>0</v>
      </c>
      <c r="K165" s="192">
        <v>0</v>
      </c>
      <c r="L165" s="191">
        <f>L166</f>
        <v>0</v>
      </c>
      <c r="M165" s="73" t="e">
        <f>M166+#REF!+#REF!</f>
        <v>#REF!</v>
      </c>
    </row>
    <row r="166" spans="1:13" ht="12.75" customHeight="1">
      <c r="A166" s="55">
        <v>3</v>
      </c>
      <c r="B166" s="71" t="s">
        <v>17</v>
      </c>
      <c r="C166" s="103">
        <v>9605516</v>
      </c>
      <c r="D166" s="103">
        <v>9617090</v>
      </c>
      <c r="E166" s="103">
        <f>E167+E177</f>
        <v>0</v>
      </c>
      <c r="F166" s="103">
        <v>28630</v>
      </c>
      <c r="G166" s="103">
        <f>G167+G177</f>
        <v>0</v>
      </c>
      <c r="H166" s="235">
        <v>9588460</v>
      </c>
      <c r="I166" s="103">
        <f>I167+I177</f>
        <v>0</v>
      </c>
      <c r="J166" s="103">
        <f>J167+J177</f>
        <v>0</v>
      </c>
      <c r="K166" s="72">
        <f>K167+K177</f>
        <v>0</v>
      </c>
      <c r="L166" s="103">
        <f>L167+L177</f>
        <v>0</v>
      </c>
      <c r="M166" s="63"/>
    </row>
    <row r="167" spans="1:13" ht="12.75" customHeight="1">
      <c r="A167" s="58">
        <v>31</v>
      </c>
      <c r="B167" s="59" t="s">
        <v>18</v>
      </c>
      <c r="C167" s="98">
        <v>9060694</v>
      </c>
      <c r="D167" s="98">
        <v>9172268</v>
      </c>
      <c r="E167" s="98">
        <v>0</v>
      </c>
      <c r="F167" s="98">
        <v>24008</v>
      </c>
      <c r="G167" s="98">
        <f>G168+G172+G174</f>
        <v>0</v>
      </c>
      <c r="H167" s="226">
        <v>9148260</v>
      </c>
      <c r="I167" s="98">
        <f>I168+I172+I174</f>
        <v>0</v>
      </c>
      <c r="J167" s="98">
        <f>J168+J172+J174</f>
        <v>0</v>
      </c>
      <c r="K167" s="60">
        <f>K168+K172+K174</f>
        <v>0</v>
      </c>
      <c r="L167" s="98">
        <f>L168+L172+L174</f>
        <v>0</v>
      </c>
      <c r="M167" s="73">
        <f>M168</f>
        <v>0</v>
      </c>
    </row>
    <row r="168" spans="1:13" ht="12.75" customHeight="1">
      <c r="A168" s="61">
        <v>311</v>
      </c>
      <c r="B168" s="62" t="s">
        <v>19</v>
      </c>
      <c r="C168" s="99">
        <v>7674830</v>
      </c>
      <c r="D168" s="99">
        <v>7684830</v>
      </c>
      <c r="E168" s="99">
        <v>0</v>
      </c>
      <c r="F168" s="99">
        <v>20608</v>
      </c>
      <c r="G168" s="99">
        <f>G169+G170+G171</f>
        <v>0</v>
      </c>
      <c r="H168" s="182">
        <v>7664222</v>
      </c>
      <c r="I168" s="99">
        <f>I169+I170+I171</f>
        <v>0</v>
      </c>
      <c r="J168" s="99">
        <f>J169+J170+J171</f>
        <v>0</v>
      </c>
      <c r="K168" s="73">
        <f>K169+K170+K171</f>
        <v>0</v>
      </c>
      <c r="L168" s="99">
        <f>L169+L170+L171</f>
        <v>0</v>
      </c>
      <c r="M168" s="63"/>
    </row>
    <row r="169" spans="1:13" ht="12.75">
      <c r="A169" s="64">
        <v>3111</v>
      </c>
      <c r="B169" s="65" t="s">
        <v>36</v>
      </c>
      <c r="C169" s="100">
        <v>7289198</v>
      </c>
      <c r="D169" s="100">
        <v>7299198</v>
      </c>
      <c r="E169" s="100">
        <v>0</v>
      </c>
      <c r="F169" s="100">
        <v>20608</v>
      </c>
      <c r="G169" s="100">
        <v>0</v>
      </c>
      <c r="H169" s="233">
        <v>7278590</v>
      </c>
      <c r="I169" s="100">
        <v>0</v>
      </c>
      <c r="J169" s="100">
        <v>0</v>
      </c>
      <c r="K169" s="63">
        <v>0</v>
      </c>
      <c r="L169" s="100">
        <v>0</v>
      </c>
      <c r="M169" s="73">
        <f>M170+M171</f>
        <v>0</v>
      </c>
    </row>
    <row r="170" spans="1:13" ht="15.75" customHeight="1">
      <c r="A170" s="64">
        <v>3113</v>
      </c>
      <c r="B170" s="65" t="s">
        <v>37</v>
      </c>
      <c r="C170" s="100">
        <v>192816</v>
      </c>
      <c r="D170" s="100">
        <v>182816</v>
      </c>
      <c r="E170" s="100">
        <v>0</v>
      </c>
      <c r="F170" s="100">
        <v>0</v>
      </c>
      <c r="G170" s="100">
        <v>0</v>
      </c>
      <c r="H170" s="100">
        <v>182816</v>
      </c>
      <c r="I170" s="100">
        <v>0</v>
      </c>
      <c r="J170" s="100">
        <v>0</v>
      </c>
      <c r="K170" s="63">
        <v>0</v>
      </c>
      <c r="L170" s="100">
        <v>0</v>
      </c>
      <c r="M170" s="63"/>
    </row>
    <row r="171" spans="1:13" ht="15" customHeight="1">
      <c r="A171" s="64">
        <v>3114</v>
      </c>
      <c r="B171" s="65" t="s">
        <v>38</v>
      </c>
      <c r="C171" s="100">
        <v>192816</v>
      </c>
      <c r="D171" s="100">
        <v>202816</v>
      </c>
      <c r="E171" s="100">
        <f>E166</f>
        <v>0</v>
      </c>
      <c r="F171" s="100">
        <v>0</v>
      </c>
      <c r="G171" s="100">
        <v>0</v>
      </c>
      <c r="H171" s="100">
        <v>202816</v>
      </c>
      <c r="I171" s="100">
        <v>0</v>
      </c>
      <c r="J171" s="100">
        <v>0</v>
      </c>
      <c r="K171" s="63">
        <v>0</v>
      </c>
      <c r="L171" s="100">
        <v>0</v>
      </c>
      <c r="M171" s="63"/>
    </row>
    <row r="172" spans="1:13" ht="12.75">
      <c r="A172" s="61">
        <v>312</v>
      </c>
      <c r="B172" s="62" t="s">
        <v>20</v>
      </c>
      <c r="C172" s="99">
        <v>119438</v>
      </c>
      <c r="D172" s="99">
        <v>219438</v>
      </c>
      <c r="E172" s="99">
        <v>0</v>
      </c>
      <c r="F172" s="99">
        <v>0</v>
      </c>
      <c r="G172" s="99">
        <f>G173</f>
        <v>0</v>
      </c>
      <c r="H172" s="99">
        <v>219438</v>
      </c>
      <c r="I172" s="99">
        <f>I173</f>
        <v>0</v>
      </c>
      <c r="J172" s="99">
        <v>0</v>
      </c>
      <c r="K172" s="73">
        <f>K173</f>
        <v>0</v>
      </c>
      <c r="L172" s="99">
        <f>L173</f>
        <v>0</v>
      </c>
      <c r="M172" s="60">
        <f>M173+M175</f>
        <v>0</v>
      </c>
    </row>
    <row r="173" spans="1:13" ht="12.75">
      <c r="A173" s="64">
        <v>3121</v>
      </c>
      <c r="B173" s="65" t="s">
        <v>20</v>
      </c>
      <c r="C173" s="100">
        <v>119438</v>
      </c>
      <c r="D173" s="100">
        <v>219438</v>
      </c>
      <c r="E173" s="100">
        <v>0</v>
      </c>
      <c r="F173" s="100">
        <v>0</v>
      </c>
      <c r="G173" s="100">
        <v>0</v>
      </c>
      <c r="H173" s="100">
        <v>219438</v>
      </c>
      <c r="I173" s="100">
        <v>0</v>
      </c>
      <c r="J173" s="100">
        <v>0</v>
      </c>
      <c r="K173" s="63">
        <v>0</v>
      </c>
      <c r="L173" s="100">
        <v>0</v>
      </c>
      <c r="M173" s="73">
        <f>M174</f>
        <v>0</v>
      </c>
    </row>
    <row r="174" spans="1:13" ht="12.75" customHeight="1">
      <c r="A174" s="61">
        <v>313</v>
      </c>
      <c r="B174" s="62" t="s">
        <v>21</v>
      </c>
      <c r="C174" s="99">
        <v>1266426</v>
      </c>
      <c r="D174" s="99">
        <v>1268000</v>
      </c>
      <c r="E174" s="99">
        <f>E175+E176</f>
        <v>0</v>
      </c>
      <c r="F174" s="99">
        <v>3400</v>
      </c>
      <c r="G174" s="99">
        <f>G175+G176</f>
        <v>0</v>
      </c>
      <c r="H174" s="182">
        <v>1264600</v>
      </c>
      <c r="I174" s="99">
        <f>I175+I176</f>
        <v>0</v>
      </c>
      <c r="J174" s="99">
        <v>0</v>
      </c>
      <c r="K174" s="73">
        <f>K175+K176</f>
        <v>0</v>
      </c>
      <c r="L174" s="99">
        <f>L175+L176</f>
        <v>0</v>
      </c>
      <c r="M174" s="63"/>
    </row>
    <row r="175" spans="1:13" ht="15" customHeight="1">
      <c r="A175" s="64">
        <v>3132</v>
      </c>
      <c r="B175" s="65" t="s">
        <v>39</v>
      </c>
      <c r="C175" s="100">
        <v>1266426</v>
      </c>
      <c r="D175" s="100">
        <v>1268000</v>
      </c>
      <c r="E175" s="100">
        <v>0</v>
      </c>
      <c r="F175" s="100">
        <v>3400</v>
      </c>
      <c r="G175" s="100">
        <v>0</v>
      </c>
      <c r="H175" s="233">
        <v>1264600</v>
      </c>
      <c r="I175" s="100">
        <v>0</v>
      </c>
      <c r="J175" s="100">
        <v>0</v>
      </c>
      <c r="K175" s="63">
        <v>0</v>
      </c>
      <c r="L175" s="100">
        <v>0</v>
      </c>
      <c r="M175" s="73">
        <f>M176</f>
        <v>0</v>
      </c>
    </row>
    <row r="176" spans="1:13" ht="12.75" customHeight="1">
      <c r="A176" s="64">
        <v>3133</v>
      </c>
      <c r="B176" s="65" t="s">
        <v>40</v>
      </c>
      <c r="C176" s="100">
        <v>0</v>
      </c>
      <c r="D176" s="100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0</v>
      </c>
      <c r="J176" s="100">
        <v>0</v>
      </c>
      <c r="K176" s="63">
        <v>0</v>
      </c>
      <c r="L176" s="100">
        <v>0</v>
      </c>
      <c r="M176" s="63"/>
    </row>
    <row r="177" spans="1:13" ht="12.75">
      <c r="A177" s="58">
        <v>32</v>
      </c>
      <c r="B177" s="59" t="s">
        <v>22</v>
      </c>
      <c r="C177" s="98">
        <v>544822</v>
      </c>
      <c r="D177" s="98">
        <v>444822</v>
      </c>
      <c r="E177" s="98">
        <f>E178+E180</f>
        <v>0</v>
      </c>
      <c r="F177" s="98">
        <v>4622</v>
      </c>
      <c r="G177" s="98">
        <f>G178+G180</f>
        <v>0</v>
      </c>
      <c r="H177" s="98">
        <v>440200</v>
      </c>
      <c r="I177" s="98">
        <f>I178+I180</f>
        <v>0</v>
      </c>
      <c r="J177" s="98">
        <f>J178+J180</f>
        <v>0</v>
      </c>
      <c r="K177" s="60">
        <f>K178+K180</f>
        <v>0</v>
      </c>
      <c r="L177" s="98">
        <f>L178+L180</f>
        <v>0</v>
      </c>
      <c r="M177" s="63"/>
    </row>
    <row r="178" spans="1:13" ht="12.75">
      <c r="A178" s="61">
        <v>321</v>
      </c>
      <c r="B178" s="62" t="s">
        <v>23</v>
      </c>
      <c r="C178" s="99">
        <v>518822</v>
      </c>
      <c r="D178" s="99">
        <v>408822</v>
      </c>
      <c r="E178" s="99">
        <f>E179</f>
        <v>0</v>
      </c>
      <c r="F178" s="99">
        <v>4622</v>
      </c>
      <c r="G178" s="99">
        <f>G179</f>
        <v>0</v>
      </c>
      <c r="H178" s="99">
        <v>404200</v>
      </c>
      <c r="I178" s="99">
        <f>I179</f>
        <v>0</v>
      </c>
      <c r="J178" s="99">
        <f>J179</f>
        <v>0</v>
      </c>
      <c r="K178" s="73">
        <f>K179</f>
        <v>0</v>
      </c>
      <c r="L178" s="99">
        <f>I179</f>
        <v>0</v>
      </c>
      <c r="M178" s="66"/>
    </row>
    <row r="179" spans="1:13" ht="18" customHeight="1">
      <c r="A179" s="64">
        <v>3212</v>
      </c>
      <c r="B179" s="65" t="s">
        <v>42</v>
      </c>
      <c r="C179" s="100">
        <v>518822</v>
      </c>
      <c r="D179" s="100">
        <v>408822</v>
      </c>
      <c r="E179" s="100">
        <v>0</v>
      </c>
      <c r="F179" s="100">
        <v>4622</v>
      </c>
      <c r="G179" s="100">
        <v>0</v>
      </c>
      <c r="H179" s="100">
        <v>404200</v>
      </c>
      <c r="I179" s="100">
        <v>0</v>
      </c>
      <c r="J179" s="100">
        <v>0</v>
      </c>
      <c r="K179" s="63">
        <v>0</v>
      </c>
      <c r="L179" s="100">
        <v>0</v>
      </c>
      <c r="M179" s="69">
        <f>M180</f>
        <v>0</v>
      </c>
    </row>
    <row r="180" spans="1:13" s="5" customFormat="1" ht="12.75" customHeight="1">
      <c r="A180" s="61">
        <v>329</v>
      </c>
      <c r="B180" s="62" t="s">
        <v>26</v>
      </c>
      <c r="C180" s="99">
        <v>26000</v>
      </c>
      <c r="D180" s="99">
        <v>36000</v>
      </c>
      <c r="E180" s="99">
        <v>0</v>
      </c>
      <c r="F180" s="99">
        <f>F181</f>
        <v>0</v>
      </c>
      <c r="G180" s="99">
        <f>G181</f>
        <v>0</v>
      </c>
      <c r="H180" s="99">
        <v>36000</v>
      </c>
      <c r="I180" s="99">
        <f>I181</f>
        <v>0</v>
      </c>
      <c r="J180" s="99">
        <f>J181</f>
        <v>0</v>
      </c>
      <c r="K180" s="73">
        <f>K181</f>
        <v>0</v>
      </c>
      <c r="L180" s="99">
        <f>L181</f>
        <v>0</v>
      </c>
      <c r="M180" s="70">
        <f>M181</f>
        <v>0</v>
      </c>
    </row>
    <row r="181" spans="1:13" s="5" customFormat="1" ht="12.75">
      <c r="A181" s="64">
        <v>3295</v>
      </c>
      <c r="B181" s="65" t="s">
        <v>61</v>
      </c>
      <c r="C181" s="100">
        <v>26000</v>
      </c>
      <c r="D181" s="100">
        <v>36000</v>
      </c>
      <c r="E181" s="100">
        <v>0</v>
      </c>
      <c r="F181" s="100">
        <v>0</v>
      </c>
      <c r="G181" s="100">
        <v>0</v>
      </c>
      <c r="H181" s="100">
        <v>36000</v>
      </c>
      <c r="I181" s="100">
        <v>0</v>
      </c>
      <c r="J181" s="100">
        <v>0</v>
      </c>
      <c r="K181" s="63">
        <v>0</v>
      </c>
      <c r="L181" s="100">
        <v>0</v>
      </c>
      <c r="M181" s="72">
        <f>M184+M208</f>
        <v>0</v>
      </c>
    </row>
    <row r="182" spans="1:13" s="5" customFormat="1" ht="12.75">
      <c r="A182" s="64"/>
      <c r="B182" s="65"/>
      <c r="C182" s="100" t="s">
        <v>88</v>
      </c>
      <c r="D182" s="65" t="s">
        <v>88</v>
      </c>
      <c r="E182" s="100" t="s">
        <v>88</v>
      </c>
      <c r="F182" s="100" t="s">
        <v>88</v>
      </c>
      <c r="G182" s="100" t="s">
        <v>88</v>
      </c>
      <c r="H182" s="100" t="s">
        <v>88</v>
      </c>
      <c r="I182" s="100" t="s">
        <v>88</v>
      </c>
      <c r="J182" s="100" t="s">
        <v>88</v>
      </c>
      <c r="K182" s="63" t="s">
        <v>88</v>
      </c>
      <c r="L182" s="100" t="s">
        <v>88</v>
      </c>
      <c r="M182" s="72"/>
    </row>
    <row r="183" spans="1:13" s="5" customFormat="1" ht="12.75">
      <c r="A183" s="64"/>
      <c r="B183" s="65"/>
      <c r="C183" s="100" t="s">
        <v>88</v>
      </c>
      <c r="D183" s="65"/>
      <c r="E183" s="63" t="s">
        <v>88</v>
      </c>
      <c r="F183" s="100" t="s">
        <v>88</v>
      </c>
      <c r="G183" s="100" t="s">
        <v>88</v>
      </c>
      <c r="H183" s="100" t="s">
        <v>88</v>
      </c>
      <c r="I183" s="100" t="s">
        <v>88</v>
      </c>
      <c r="J183" s="100" t="s">
        <v>88</v>
      </c>
      <c r="K183" s="63" t="s">
        <v>88</v>
      </c>
      <c r="L183" s="100" t="s">
        <v>88</v>
      </c>
      <c r="M183" s="72"/>
    </row>
    <row r="184" spans="1:13" s="5" customFormat="1" ht="25.5" customHeight="1">
      <c r="A184" s="289" t="s">
        <v>151</v>
      </c>
      <c r="B184" s="289"/>
      <c r="C184" s="191">
        <v>513459</v>
      </c>
      <c r="D184" s="191">
        <v>513459</v>
      </c>
      <c r="E184" s="191">
        <v>0</v>
      </c>
      <c r="F184" s="191">
        <v>0</v>
      </c>
      <c r="G184" s="234">
        <v>421859</v>
      </c>
      <c r="H184" s="191">
        <v>0</v>
      </c>
      <c r="I184" s="191">
        <v>91600</v>
      </c>
      <c r="J184" s="191">
        <v>0</v>
      </c>
      <c r="K184" s="192">
        <v>0</v>
      </c>
      <c r="L184" s="191">
        <v>0</v>
      </c>
      <c r="M184" s="60">
        <f>M186+M193</f>
        <v>0</v>
      </c>
    </row>
    <row r="185" spans="1:13" s="5" customFormat="1" ht="12.75">
      <c r="A185" s="74">
        <v>3</v>
      </c>
      <c r="B185" s="75" t="s">
        <v>17</v>
      </c>
      <c r="C185" s="103">
        <v>513459</v>
      </c>
      <c r="D185" s="103">
        <v>513459</v>
      </c>
      <c r="E185" s="103">
        <v>0</v>
      </c>
      <c r="F185" s="103">
        <f>F186+F213</f>
        <v>0</v>
      </c>
      <c r="G185" s="235">
        <v>421859</v>
      </c>
      <c r="H185" s="103">
        <v>0</v>
      </c>
      <c r="I185" s="103">
        <v>91600</v>
      </c>
      <c r="J185" s="103">
        <f>J186+J213</f>
        <v>0</v>
      </c>
      <c r="K185" s="72">
        <f>K186+K213</f>
        <v>0</v>
      </c>
      <c r="L185" s="103">
        <v>0</v>
      </c>
      <c r="M185" s="60"/>
    </row>
    <row r="186" spans="1:13" ht="12.75">
      <c r="A186" s="76">
        <v>32</v>
      </c>
      <c r="B186" s="77" t="s">
        <v>22</v>
      </c>
      <c r="C186" s="98">
        <v>513459</v>
      </c>
      <c r="D186" s="98">
        <v>513459</v>
      </c>
      <c r="E186" s="98">
        <f>E191+E198</f>
        <v>0</v>
      </c>
      <c r="F186" s="98">
        <v>0</v>
      </c>
      <c r="G186" s="226">
        <v>421859</v>
      </c>
      <c r="H186" s="98">
        <v>0</v>
      </c>
      <c r="I186" s="98">
        <v>91600</v>
      </c>
      <c r="J186" s="98">
        <f>J191+J198</f>
        <v>0</v>
      </c>
      <c r="K186" s="60">
        <f>K191+K198</f>
        <v>0</v>
      </c>
      <c r="L186" s="98">
        <f>L191+L198</f>
        <v>0</v>
      </c>
      <c r="M186" s="73">
        <f>SUM(M187:M192)</f>
        <v>0</v>
      </c>
    </row>
    <row r="187" spans="1:13" ht="12.75" customHeight="1">
      <c r="A187" s="78">
        <v>321</v>
      </c>
      <c r="B187" s="79" t="s">
        <v>23</v>
      </c>
      <c r="C187" s="99">
        <v>1000</v>
      </c>
      <c r="D187" s="99">
        <v>1000</v>
      </c>
      <c r="E187" s="99">
        <v>0</v>
      </c>
      <c r="F187" s="99">
        <v>0</v>
      </c>
      <c r="G187" s="99">
        <v>1000</v>
      </c>
      <c r="H187" s="99">
        <v>0</v>
      </c>
      <c r="I187" s="99">
        <v>0</v>
      </c>
      <c r="J187" s="99">
        <v>0</v>
      </c>
      <c r="K187" s="73">
        <v>0</v>
      </c>
      <c r="L187" s="99">
        <v>0</v>
      </c>
      <c r="M187" s="63"/>
    </row>
    <row r="188" spans="1:13" ht="12.75" customHeight="1">
      <c r="A188" s="115">
        <v>3211</v>
      </c>
      <c r="B188" s="80" t="s">
        <v>41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63">
        <v>0</v>
      </c>
      <c r="L188" s="100">
        <v>0</v>
      </c>
      <c r="M188" s="63"/>
    </row>
    <row r="189" spans="1:13" ht="12.75" customHeight="1">
      <c r="A189" s="115">
        <v>3213</v>
      </c>
      <c r="B189" s="80" t="s">
        <v>43</v>
      </c>
      <c r="C189" s="100">
        <v>1000</v>
      </c>
      <c r="D189" s="100">
        <v>1000</v>
      </c>
      <c r="E189" s="100">
        <v>0</v>
      </c>
      <c r="F189" s="100">
        <v>0</v>
      </c>
      <c r="G189" s="100">
        <v>1000</v>
      </c>
      <c r="H189" s="100">
        <v>0</v>
      </c>
      <c r="I189" s="100">
        <v>0</v>
      </c>
      <c r="J189" s="100">
        <v>0</v>
      </c>
      <c r="K189" s="63">
        <v>0</v>
      </c>
      <c r="L189" s="100">
        <v>0</v>
      </c>
      <c r="M189" s="63"/>
    </row>
    <row r="190" spans="1:13" ht="13.5" customHeight="1">
      <c r="A190" s="115">
        <v>3214</v>
      </c>
      <c r="B190" s="80" t="s">
        <v>44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63">
        <v>0</v>
      </c>
      <c r="L190" s="100">
        <v>0</v>
      </c>
      <c r="M190" s="63"/>
    </row>
    <row r="191" spans="1:13" ht="12.75" customHeight="1">
      <c r="A191" s="78">
        <v>322</v>
      </c>
      <c r="B191" s="79" t="s">
        <v>24</v>
      </c>
      <c r="C191" s="99">
        <v>459477</v>
      </c>
      <c r="D191" s="99">
        <v>455895</v>
      </c>
      <c r="E191" s="99">
        <f>SUM(E192:E197)</f>
        <v>0</v>
      </c>
      <c r="F191" s="99">
        <f>SUM(F192:F197)</f>
        <v>0</v>
      </c>
      <c r="G191" s="182">
        <v>379395</v>
      </c>
      <c r="H191" s="99">
        <f>SUM(H192:H197)</f>
        <v>0</v>
      </c>
      <c r="I191" s="99">
        <v>76500</v>
      </c>
      <c r="J191" s="99">
        <v>0</v>
      </c>
      <c r="K191" s="73">
        <v>0</v>
      </c>
      <c r="L191" s="99">
        <v>0</v>
      </c>
      <c r="M191" s="63"/>
    </row>
    <row r="192" spans="1:13" ht="15.75" customHeight="1">
      <c r="A192" s="64">
        <v>3221</v>
      </c>
      <c r="B192" s="65" t="s">
        <v>45</v>
      </c>
      <c r="C192" s="100">
        <v>13770</v>
      </c>
      <c r="D192" s="100">
        <v>13770</v>
      </c>
      <c r="E192" s="100">
        <v>0</v>
      </c>
      <c r="F192" s="100">
        <v>0</v>
      </c>
      <c r="G192" s="100">
        <v>13770</v>
      </c>
      <c r="H192" s="100">
        <v>0</v>
      </c>
      <c r="I192" s="100">
        <v>0</v>
      </c>
      <c r="J192" s="100">
        <v>0</v>
      </c>
      <c r="K192" s="63">
        <v>0</v>
      </c>
      <c r="L192" s="100">
        <v>0</v>
      </c>
      <c r="M192" s="63"/>
    </row>
    <row r="193" spans="1:13" ht="12.75" customHeight="1">
      <c r="A193" s="64">
        <v>3222</v>
      </c>
      <c r="B193" s="65" t="s">
        <v>46</v>
      </c>
      <c r="C193" s="100">
        <v>401400</v>
      </c>
      <c r="D193" s="100">
        <v>401400</v>
      </c>
      <c r="E193" s="100">
        <v>0</v>
      </c>
      <c r="F193" s="100">
        <v>0</v>
      </c>
      <c r="G193" s="233">
        <v>330000</v>
      </c>
      <c r="H193" s="100">
        <v>0</v>
      </c>
      <c r="I193" s="100">
        <v>71400</v>
      </c>
      <c r="J193" s="100">
        <v>0</v>
      </c>
      <c r="K193" s="63">
        <v>0</v>
      </c>
      <c r="L193" s="100">
        <v>0</v>
      </c>
      <c r="M193" s="73">
        <f>SUM(M195:M199)</f>
        <v>0</v>
      </c>
    </row>
    <row r="194" spans="1:13" ht="12.75" customHeight="1">
      <c r="A194" s="64">
        <v>3223</v>
      </c>
      <c r="B194" s="65" t="s">
        <v>47</v>
      </c>
      <c r="C194" s="100">
        <v>9343</v>
      </c>
      <c r="D194" s="100">
        <v>9343</v>
      </c>
      <c r="E194" s="100">
        <v>0</v>
      </c>
      <c r="F194" s="100">
        <v>0</v>
      </c>
      <c r="G194" s="100">
        <v>4243</v>
      </c>
      <c r="H194" s="100">
        <v>0</v>
      </c>
      <c r="I194" s="100">
        <v>5100</v>
      </c>
      <c r="J194" s="100">
        <v>0</v>
      </c>
      <c r="K194" s="63">
        <v>0</v>
      </c>
      <c r="L194" s="100">
        <v>0</v>
      </c>
      <c r="M194" s="63"/>
    </row>
    <row r="195" spans="1:13" ht="12.75" customHeight="1">
      <c r="A195" s="64">
        <v>3224</v>
      </c>
      <c r="B195" s="65" t="s">
        <v>48</v>
      </c>
      <c r="C195" s="100">
        <v>23582</v>
      </c>
      <c r="D195" s="100">
        <v>20000</v>
      </c>
      <c r="E195" s="100">
        <v>0</v>
      </c>
      <c r="F195" s="100">
        <v>0</v>
      </c>
      <c r="G195" s="100">
        <v>20000</v>
      </c>
      <c r="H195" s="100">
        <v>0</v>
      </c>
      <c r="I195" s="100">
        <v>0</v>
      </c>
      <c r="J195" s="100">
        <v>0</v>
      </c>
      <c r="K195" s="63">
        <v>0</v>
      </c>
      <c r="L195" s="100">
        <v>0</v>
      </c>
      <c r="M195" s="63"/>
    </row>
    <row r="196" spans="1:13" ht="12.75" customHeight="1">
      <c r="A196" s="64">
        <v>3225</v>
      </c>
      <c r="B196" s="65" t="s">
        <v>49</v>
      </c>
      <c r="C196" s="100">
        <v>8282</v>
      </c>
      <c r="D196" s="100">
        <v>8282</v>
      </c>
      <c r="E196" s="100">
        <v>0</v>
      </c>
      <c r="F196" s="100">
        <v>0</v>
      </c>
      <c r="G196" s="100">
        <v>8282</v>
      </c>
      <c r="H196" s="100">
        <v>0</v>
      </c>
      <c r="I196" s="100">
        <v>0</v>
      </c>
      <c r="J196" s="100">
        <v>0</v>
      </c>
      <c r="K196" s="63">
        <v>0</v>
      </c>
      <c r="L196" s="100">
        <v>0</v>
      </c>
      <c r="M196" s="63"/>
    </row>
    <row r="197" spans="1:13" ht="12.75" customHeight="1">
      <c r="A197" s="64">
        <v>3227</v>
      </c>
      <c r="B197" s="65" t="s">
        <v>50</v>
      </c>
      <c r="C197" s="100">
        <v>3100</v>
      </c>
      <c r="D197" s="100">
        <v>3100</v>
      </c>
      <c r="E197" s="100">
        <v>0</v>
      </c>
      <c r="F197" s="100">
        <v>0</v>
      </c>
      <c r="G197" s="100">
        <v>3100</v>
      </c>
      <c r="H197" s="100">
        <v>0</v>
      </c>
      <c r="I197" s="100">
        <v>0</v>
      </c>
      <c r="J197" s="100">
        <v>0</v>
      </c>
      <c r="K197" s="63">
        <v>0</v>
      </c>
      <c r="L197" s="100">
        <v>0</v>
      </c>
      <c r="M197" s="63"/>
    </row>
    <row r="198" spans="1:13" ht="12.75" customHeight="1">
      <c r="A198" s="78">
        <v>323</v>
      </c>
      <c r="B198" s="79" t="s">
        <v>25</v>
      </c>
      <c r="C198" s="99">
        <v>42782</v>
      </c>
      <c r="D198" s="99">
        <v>43782</v>
      </c>
      <c r="E198" s="99">
        <f>SUM(E200:E204)</f>
        <v>0</v>
      </c>
      <c r="F198" s="99">
        <f>SUM(F200:F204)</f>
        <v>0</v>
      </c>
      <c r="G198" s="99">
        <v>28682</v>
      </c>
      <c r="H198" s="99">
        <v>0</v>
      </c>
      <c r="I198" s="99">
        <v>15100</v>
      </c>
      <c r="J198" s="99">
        <v>0</v>
      </c>
      <c r="K198" s="73">
        <f>SUM(K200:K204)</f>
        <v>0</v>
      </c>
      <c r="L198" s="99">
        <v>0</v>
      </c>
      <c r="M198" s="63"/>
    </row>
    <row r="199" spans="1:13" ht="12.75" customHeight="1">
      <c r="A199" s="115">
        <v>3231</v>
      </c>
      <c r="B199" s="80" t="s">
        <v>84</v>
      </c>
      <c r="C199" s="100">
        <v>0</v>
      </c>
      <c r="D199" s="100"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63">
        <v>0</v>
      </c>
      <c r="L199" s="100">
        <v>0</v>
      </c>
      <c r="M199" s="63"/>
    </row>
    <row r="200" spans="1:13" ht="12.75" customHeight="1">
      <c r="A200" s="64">
        <v>3232</v>
      </c>
      <c r="B200" s="65" t="s">
        <v>52</v>
      </c>
      <c r="C200" s="100">
        <v>5100</v>
      </c>
      <c r="D200" s="100">
        <v>5100</v>
      </c>
      <c r="E200" s="100">
        <v>0</v>
      </c>
      <c r="F200" s="100">
        <v>0</v>
      </c>
      <c r="G200" s="100">
        <v>5100</v>
      </c>
      <c r="H200" s="100">
        <v>0</v>
      </c>
      <c r="I200" s="100">
        <v>0</v>
      </c>
      <c r="J200" s="100">
        <v>0</v>
      </c>
      <c r="K200" s="63">
        <v>0</v>
      </c>
      <c r="L200" s="100">
        <v>0</v>
      </c>
      <c r="M200" s="63"/>
    </row>
    <row r="201" spans="1:13" ht="12.75" customHeight="1">
      <c r="A201" s="64">
        <v>3233</v>
      </c>
      <c r="B201" s="65" t="s">
        <v>85</v>
      </c>
      <c r="C201" s="100">
        <v>0</v>
      </c>
      <c r="D201" s="100">
        <v>0</v>
      </c>
      <c r="E201" s="100">
        <v>0</v>
      </c>
      <c r="F201" s="100">
        <v>0</v>
      </c>
      <c r="G201" s="100">
        <v>0</v>
      </c>
      <c r="H201" s="100">
        <v>0</v>
      </c>
      <c r="I201" s="100">
        <v>0</v>
      </c>
      <c r="J201" s="100">
        <v>0</v>
      </c>
      <c r="K201" s="63">
        <v>0</v>
      </c>
      <c r="L201" s="100">
        <v>0</v>
      </c>
      <c r="M201" s="63"/>
    </row>
    <row r="202" spans="1:13" ht="12.75" customHeight="1">
      <c r="A202" s="64">
        <v>3234</v>
      </c>
      <c r="B202" s="65" t="s">
        <v>53</v>
      </c>
      <c r="C202" s="100">
        <v>5100</v>
      </c>
      <c r="D202" s="100">
        <v>5100</v>
      </c>
      <c r="E202" s="100">
        <v>0</v>
      </c>
      <c r="F202" s="100">
        <v>0</v>
      </c>
      <c r="G202" s="100">
        <v>0</v>
      </c>
      <c r="H202" s="100">
        <v>0</v>
      </c>
      <c r="I202" s="100">
        <v>5100</v>
      </c>
      <c r="J202" s="100">
        <v>0</v>
      </c>
      <c r="K202" s="63">
        <v>0</v>
      </c>
      <c r="L202" s="100">
        <v>0</v>
      </c>
      <c r="M202" s="63"/>
    </row>
    <row r="203" spans="1:13" ht="12.75" customHeight="1">
      <c r="A203" s="64">
        <v>3235</v>
      </c>
      <c r="B203" s="65" t="s">
        <v>70</v>
      </c>
      <c r="C203" s="100">
        <v>0</v>
      </c>
      <c r="D203" s="100">
        <v>3582</v>
      </c>
      <c r="E203" s="100">
        <v>0</v>
      </c>
      <c r="F203" s="100">
        <v>0</v>
      </c>
      <c r="G203" s="100">
        <v>3582</v>
      </c>
      <c r="H203" s="100">
        <v>0</v>
      </c>
      <c r="I203" s="100">
        <v>0</v>
      </c>
      <c r="J203" s="100">
        <v>0</v>
      </c>
      <c r="K203" s="63">
        <v>0</v>
      </c>
      <c r="L203" s="100">
        <v>0</v>
      </c>
      <c r="M203" s="63"/>
    </row>
    <row r="204" spans="1:13" ht="12.75" customHeight="1">
      <c r="A204" s="64">
        <v>3236</v>
      </c>
      <c r="B204" s="65" t="s">
        <v>54</v>
      </c>
      <c r="C204" s="100">
        <v>32582</v>
      </c>
      <c r="D204" s="100">
        <v>25000</v>
      </c>
      <c r="E204" s="100">
        <v>0</v>
      </c>
      <c r="F204" s="100">
        <v>0</v>
      </c>
      <c r="G204" s="100">
        <v>15000</v>
      </c>
      <c r="H204" s="100">
        <v>0</v>
      </c>
      <c r="I204" s="100">
        <v>10000</v>
      </c>
      <c r="J204" s="100">
        <v>0</v>
      </c>
      <c r="K204" s="63">
        <v>0</v>
      </c>
      <c r="L204" s="100">
        <v>0</v>
      </c>
      <c r="M204" s="63"/>
    </row>
    <row r="205" spans="1:13" ht="12.75" customHeight="1">
      <c r="A205" s="64">
        <v>3237</v>
      </c>
      <c r="B205" s="65" t="s">
        <v>55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0</v>
      </c>
      <c r="K205" s="63">
        <v>0</v>
      </c>
      <c r="L205" s="100">
        <v>0</v>
      </c>
      <c r="M205" s="63"/>
    </row>
    <row r="206" spans="1:13" ht="12.75" customHeight="1">
      <c r="A206" s="64">
        <v>3239</v>
      </c>
      <c r="B206" s="65" t="s">
        <v>57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63">
        <v>0</v>
      </c>
      <c r="L206" s="100">
        <v>0</v>
      </c>
      <c r="M206" s="63"/>
    </row>
    <row r="207" spans="1:13" ht="12.75" customHeight="1">
      <c r="A207" s="61">
        <v>329</v>
      </c>
      <c r="B207" s="62" t="s">
        <v>86</v>
      </c>
      <c r="C207" s="99">
        <v>10200</v>
      </c>
      <c r="D207" s="99">
        <v>12782</v>
      </c>
      <c r="E207" s="99">
        <v>0</v>
      </c>
      <c r="F207" s="99">
        <v>0</v>
      </c>
      <c r="G207" s="99">
        <v>12782</v>
      </c>
      <c r="H207" s="99">
        <v>0</v>
      </c>
      <c r="I207" s="99">
        <v>0</v>
      </c>
      <c r="J207" s="99">
        <v>0</v>
      </c>
      <c r="K207" s="73">
        <v>0</v>
      </c>
      <c r="L207" s="99">
        <v>0</v>
      </c>
      <c r="M207" s="63"/>
    </row>
    <row r="208" spans="1:13" ht="12.75">
      <c r="A208" s="141">
        <v>3293</v>
      </c>
      <c r="B208" s="142" t="s">
        <v>59</v>
      </c>
      <c r="C208" s="143">
        <v>10200</v>
      </c>
      <c r="D208" s="143">
        <v>12782</v>
      </c>
      <c r="E208" s="143">
        <v>0</v>
      </c>
      <c r="F208" s="143">
        <v>0</v>
      </c>
      <c r="G208" s="143">
        <v>12782</v>
      </c>
      <c r="H208" s="143">
        <v>0</v>
      </c>
      <c r="I208" s="143">
        <v>0</v>
      </c>
      <c r="J208" s="143">
        <v>0</v>
      </c>
      <c r="K208" s="144">
        <v>0</v>
      </c>
      <c r="L208" s="143">
        <v>0</v>
      </c>
      <c r="M208" s="60">
        <f>M209</f>
        <v>0</v>
      </c>
    </row>
    <row r="209" spans="1:13" ht="12.75">
      <c r="A209" s="141">
        <v>3294</v>
      </c>
      <c r="B209" s="142" t="s">
        <v>101</v>
      </c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>
        <v>0</v>
      </c>
      <c r="I209" s="143">
        <v>0</v>
      </c>
      <c r="J209" s="143">
        <v>0</v>
      </c>
      <c r="K209" s="144">
        <v>0</v>
      </c>
      <c r="L209" s="143">
        <v>0</v>
      </c>
      <c r="M209" s="73">
        <f>M210</f>
        <v>0</v>
      </c>
    </row>
    <row r="210" spans="1:13" ht="13.5" customHeight="1">
      <c r="A210" s="141">
        <v>3295</v>
      </c>
      <c r="B210" s="142" t="s">
        <v>102</v>
      </c>
      <c r="C210" s="143">
        <v>0</v>
      </c>
      <c r="D210" s="143">
        <v>0</v>
      </c>
      <c r="E210" s="143"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4">
        <v>0</v>
      </c>
      <c r="L210" s="143">
        <v>0</v>
      </c>
      <c r="M210" s="63"/>
    </row>
    <row r="211" spans="1:13" ht="12.75">
      <c r="A211" s="141">
        <v>3296</v>
      </c>
      <c r="B211" s="142" t="s">
        <v>100</v>
      </c>
      <c r="C211" s="143">
        <v>0</v>
      </c>
      <c r="D211" s="143">
        <v>0</v>
      </c>
      <c r="E211" s="143">
        <v>0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4">
        <v>0</v>
      </c>
      <c r="L211" s="143">
        <v>0</v>
      </c>
      <c r="M211" s="63"/>
    </row>
    <row r="212" spans="1:13" ht="12.75">
      <c r="A212" s="64">
        <v>3299</v>
      </c>
      <c r="B212" s="65" t="s">
        <v>86</v>
      </c>
      <c r="C212" s="100">
        <v>0</v>
      </c>
      <c r="D212" s="143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63">
        <v>0</v>
      </c>
      <c r="L212" s="100">
        <v>0</v>
      </c>
      <c r="M212" s="63"/>
    </row>
    <row r="213" spans="1:13" ht="12.75">
      <c r="A213" s="58">
        <v>34</v>
      </c>
      <c r="B213" s="59" t="s">
        <v>27</v>
      </c>
      <c r="C213" s="98">
        <v>0</v>
      </c>
      <c r="D213" s="98">
        <v>0</v>
      </c>
      <c r="E213" s="98">
        <f>E214</f>
        <v>0</v>
      </c>
      <c r="F213" s="98">
        <f>F214</f>
        <v>0</v>
      </c>
      <c r="G213" s="98">
        <v>0</v>
      </c>
      <c r="H213" s="98">
        <f>H214</f>
        <v>0</v>
      </c>
      <c r="I213" s="98">
        <f>I214</f>
        <v>0</v>
      </c>
      <c r="J213" s="98">
        <v>0</v>
      </c>
      <c r="K213" s="60">
        <f>K214</f>
        <v>0</v>
      </c>
      <c r="L213" s="98">
        <f>L214</f>
        <v>0</v>
      </c>
      <c r="M213" s="63"/>
    </row>
    <row r="214" spans="1:13" ht="12.75">
      <c r="A214" s="61">
        <v>343</v>
      </c>
      <c r="B214" s="62" t="s">
        <v>28</v>
      </c>
      <c r="C214" s="99">
        <v>0</v>
      </c>
      <c r="D214" s="99">
        <v>0</v>
      </c>
      <c r="E214" s="99">
        <f>E215</f>
        <v>0</v>
      </c>
      <c r="F214" s="99">
        <f>F215</f>
        <v>0</v>
      </c>
      <c r="G214" s="99">
        <v>0</v>
      </c>
      <c r="H214" s="99">
        <f>H215</f>
        <v>0</v>
      </c>
      <c r="I214" s="99">
        <f>I215</f>
        <v>0</v>
      </c>
      <c r="J214" s="99">
        <v>0</v>
      </c>
      <c r="K214" s="73">
        <f>K215</f>
        <v>0</v>
      </c>
      <c r="L214" s="99">
        <f>L215</f>
        <v>0</v>
      </c>
      <c r="M214" s="63"/>
    </row>
    <row r="215" spans="1:13" ht="12" customHeight="1">
      <c r="A215" s="64">
        <v>3431</v>
      </c>
      <c r="B215" s="65" t="s">
        <v>62</v>
      </c>
      <c r="C215" s="100">
        <v>0</v>
      </c>
      <c r="D215" s="99">
        <v>0</v>
      </c>
      <c r="E215" s="100">
        <v>0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63">
        <v>0</v>
      </c>
      <c r="L215" s="100">
        <v>0</v>
      </c>
      <c r="M215" s="63"/>
    </row>
    <row r="216" spans="1:13" ht="12.75">
      <c r="A216" s="64">
        <v>3433</v>
      </c>
      <c r="B216" s="80" t="s">
        <v>77</v>
      </c>
      <c r="C216" s="100">
        <v>0</v>
      </c>
      <c r="D216" s="99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63">
        <v>0</v>
      </c>
      <c r="L216" s="100">
        <v>0</v>
      </c>
      <c r="M216" s="63"/>
    </row>
    <row r="217" spans="1:13" ht="12.75">
      <c r="A217" s="64"/>
      <c r="B217" s="80"/>
      <c r="C217" s="100">
        <v>0</v>
      </c>
      <c r="D217" s="99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63">
        <v>0</v>
      </c>
      <c r="L217" s="100">
        <v>0</v>
      </c>
      <c r="M217" s="63"/>
    </row>
    <row r="218" spans="1:13" ht="24" customHeight="1">
      <c r="A218" s="289" t="s">
        <v>152</v>
      </c>
      <c r="B218" s="289"/>
      <c r="C218" s="191">
        <v>21216</v>
      </c>
      <c r="D218" s="191">
        <v>21216</v>
      </c>
      <c r="E218" s="191">
        <v>0</v>
      </c>
      <c r="F218" s="191">
        <v>0</v>
      </c>
      <c r="G218" s="191">
        <v>0</v>
      </c>
      <c r="H218" s="191">
        <v>0</v>
      </c>
      <c r="I218" s="191">
        <v>0</v>
      </c>
      <c r="J218" s="191">
        <v>0</v>
      </c>
      <c r="K218" s="192">
        <v>0</v>
      </c>
      <c r="L218" s="191">
        <v>21216</v>
      </c>
      <c r="M218" s="63"/>
    </row>
    <row r="219" spans="1:13" ht="12.75">
      <c r="A219" s="74">
        <v>3</v>
      </c>
      <c r="B219" s="75" t="s">
        <v>17</v>
      </c>
      <c r="C219" s="103">
        <v>21216</v>
      </c>
      <c r="D219" s="191">
        <v>21216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72">
        <v>0</v>
      </c>
      <c r="L219" s="103">
        <v>21216</v>
      </c>
      <c r="M219" s="63"/>
    </row>
    <row r="220" spans="1:13" ht="12.75">
      <c r="A220" s="76">
        <v>32</v>
      </c>
      <c r="B220" s="77" t="s">
        <v>22</v>
      </c>
      <c r="C220" s="98">
        <v>21216</v>
      </c>
      <c r="D220" s="98">
        <v>21216</v>
      </c>
      <c r="E220" s="98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v>0</v>
      </c>
      <c r="K220" s="60">
        <f>K225+K232</f>
        <v>0</v>
      </c>
      <c r="L220" s="98">
        <v>21216</v>
      </c>
      <c r="M220" s="63"/>
    </row>
    <row r="221" spans="1:13" ht="26.25">
      <c r="A221" s="78">
        <v>329</v>
      </c>
      <c r="B221" s="79" t="s">
        <v>26</v>
      </c>
      <c r="C221" s="99">
        <v>21216</v>
      </c>
      <c r="D221" s="99">
        <v>21216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73">
        <v>0</v>
      </c>
      <c r="L221" s="99">
        <v>21216</v>
      </c>
      <c r="M221" s="63"/>
    </row>
    <row r="222" spans="1:13" ht="22.5" customHeight="1">
      <c r="A222" s="64">
        <v>3299</v>
      </c>
      <c r="B222" s="80" t="s">
        <v>26</v>
      </c>
      <c r="C222" s="100">
        <v>21216</v>
      </c>
      <c r="D222" s="99">
        <v>21216</v>
      </c>
      <c r="E222" s="100">
        <v>0</v>
      </c>
      <c r="F222" s="99">
        <v>0</v>
      </c>
      <c r="G222" s="100">
        <v>0</v>
      </c>
      <c r="H222" s="100">
        <v>0</v>
      </c>
      <c r="I222" s="100">
        <v>0</v>
      </c>
      <c r="J222" s="100">
        <v>0</v>
      </c>
      <c r="K222" s="63">
        <v>0</v>
      </c>
      <c r="L222" s="100">
        <v>21216</v>
      </c>
      <c r="M222" s="63"/>
    </row>
    <row r="223" spans="1:13" ht="12.75">
      <c r="A223" s="64"/>
      <c r="B223" s="80"/>
      <c r="C223" s="100">
        <v>0</v>
      </c>
      <c r="D223" s="100">
        <v>0</v>
      </c>
      <c r="E223" s="100">
        <v>0</v>
      </c>
      <c r="F223" s="100">
        <v>0</v>
      </c>
      <c r="G223" s="100">
        <v>0</v>
      </c>
      <c r="H223" s="100">
        <v>0</v>
      </c>
      <c r="I223" s="100">
        <v>0</v>
      </c>
      <c r="J223" s="100">
        <v>0</v>
      </c>
      <c r="K223" s="63">
        <v>0</v>
      </c>
      <c r="L223" s="100">
        <v>0</v>
      </c>
      <c r="M223" s="63"/>
    </row>
    <row r="224" spans="1:13" ht="12.75">
      <c r="A224" s="288" t="s">
        <v>153</v>
      </c>
      <c r="B224" s="288"/>
      <c r="C224" s="191">
        <v>172399</v>
      </c>
      <c r="D224" s="191">
        <v>172399</v>
      </c>
      <c r="E224" s="191">
        <v>0</v>
      </c>
      <c r="F224" s="191">
        <v>0</v>
      </c>
      <c r="G224" s="191">
        <v>43099</v>
      </c>
      <c r="H224" s="191">
        <v>0</v>
      </c>
      <c r="I224" s="191">
        <v>129300</v>
      </c>
      <c r="J224" s="191">
        <v>0</v>
      </c>
      <c r="K224" s="192">
        <v>0</v>
      </c>
      <c r="L224" s="191">
        <v>0</v>
      </c>
      <c r="M224" s="63"/>
    </row>
    <row r="225" spans="1:13" ht="12.75">
      <c r="A225" s="74">
        <v>3</v>
      </c>
      <c r="B225" s="103" t="s">
        <v>17</v>
      </c>
      <c r="C225" s="103">
        <v>172399</v>
      </c>
      <c r="D225" s="103">
        <v>172399</v>
      </c>
      <c r="E225" s="103">
        <v>0</v>
      </c>
      <c r="F225" s="103">
        <v>0</v>
      </c>
      <c r="G225" s="103">
        <v>43099</v>
      </c>
      <c r="H225" s="103">
        <v>0</v>
      </c>
      <c r="I225" s="103">
        <v>129300</v>
      </c>
      <c r="J225" s="103">
        <v>0</v>
      </c>
      <c r="K225" s="72">
        <v>0</v>
      </c>
      <c r="L225" s="103">
        <v>0</v>
      </c>
      <c r="M225" s="63"/>
    </row>
    <row r="226" spans="1:13" ht="12.75">
      <c r="A226" s="76">
        <v>31</v>
      </c>
      <c r="B226" s="153" t="s">
        <v>18</v>
      </c>
      <c r="C226" s="98">
        <v>168100</v>
      </c>
      <c r="D226" s="98">
        <v>168100</v>
      </c>
      <c r="E226" s="209">
        <v>0</v>
      </c>
      <c r="F226" s="209">
        <v>0</v>
      </c>
      <c r="G226" s="98">
        <v>42025</v>
      </c>
      <c r="H226" s="209">
        <v>0</v>
      </c>
      <c r="I226" s="98">
        <v>126075</v>
      </c>
      <c r="J226" s="209">
        <v>0</v>
      </c>
      <c r="K226" s="208">
        <v>0</v>
      </c>
      <c r="L226" s="209">
        <v>0</v>
      </c>
      <c r="M226" s="63"/>
    </row>
    <row r="227" spans="1:13" ht="12.75">
      <c r="A227" s="78">
        <v>311</v>
      </c>
      <c r="B227" s="154" t="s">
        <v>105</v>
      </c>
      <c r="C227" s="99">
        <v>140000</v>
      </c>
      <c r="D227" s="99">
        <v>140000</v>
      </c>
      <c r="E227" s="202">
        <v>0</v>
      </c>
      <c r="F227" s="202">
        <v>0</v>
      </c>
      <c r="G227" s="99">
        <v>35000</v>
      </c>
      <c r="H227" s="202">
        <v>0</v>
      </c>
      <c r="I227" s="99">
        <v>105000</v>
      </c>
      <c r="J227" s="202">
        <v>0</v>
      </c>
      <c r="K227" s="204">
        <v>0</v>
      </c>
      <c r="L227" s="202">
        <v>0</v>
      </c>
      <c r="M227" s="63"/>
    </row>
    <row r="228" spans="1:13" ht="12.75">
      <c r="A228" s="64">
        <v>3111</v>
      </c>
      <c r="B228" s="155" t="s">
        <v>36</v>
      </c>
      <c r="C228" s="100">
        <v>140000</v>
      </c>
      <c r="D228" s="100">
        <v>140000</v>
      </c>
      <c r="E228" s="100">
        <v>0</v>
      </c>
      <c r="F228" s="100">
        <v>0</v>
      </c>
      <c r="G228" s="100">
        <v>35000</v>
      </c>
      <c r="H228" s="106">
        <v>0</v>
      </c>
      <c r="I228" s="100">
        <v>105000</v>
      </c>
      <c r="J228" s="106">
        <v>0</v>
      </c>
      <c r="K228" s="213">
        <v>0</v>
      </c>
      <c r="L228" s="106">
        <v>0</v>
      </c>
      <c r="M228" s="63"/>
    </row>
    <row r="229" spans="1:13" ht="12.75">
      <c r="A229" s="78">
        <v>312</v>
      </c>
      <c r="B229" s="79" t="s">
        <v>20</v>
      </c>
      <c r="C229" s="99">
        <v>5000</v>
      </c>
      <c r="D229" s="99">
        <v>5000</v>
      </c>
      <c r="E229" s="202">
        <v>0</v>
      </c>
      <c r="F229" s="202">
        <v>0</v>
      </c>
      <c r="G229" s="99">
        <v>1250</v>
      </c>
      <c r="H229" s="202">
        <v>0</v>
      </c>
      <c r="I229" s="99">
        <v>3750</v>
      </c>
      <c r="J229" s="202">
        <v>0</v>
      </c>
      <c r="K229" s="204">
        <v>0</v>
      </c>
      <c r="L229" s="202">
        <v>0</v>
      </c>
      <c r="M229" s="63"/>
    </row>
    <row r="230" spans="1:13" ht="12.75">
      <c r="A230" s="64">
        <v>3121</v>
      </c>
      <c r="B230" s="155" t="s">
        <v>20</v>
      </c>
      <c r="C230" s="100">
        <v>5000</v>
      </c>
      <c r="D230" s="100">
        <v>5000</v>
      </c>
      <c r="E230" s="100">
        <v>0</v>
      </c>
      <c r="F230" s="100">
        <v>0</v>
      </c>
      <c r="G230" s="100">
        <v>1250</v>
      </c>
      <c r="H230" s="106">
        <v>0</v>
      </c>
      <c r="I230" s="100">
        <v>3750</v>
      </c>
      <c r="J230" s="106">
        <v>0</v>
      </c>
      <c r="K230" s="213">
        <v>0</v>
      </c>
      <c r="L230" s="106">
        <v>0</v>
      </c>
      <c r="M230" s="63"/>
    </row>
    <row r="231" spans="1:13" ht="12.75">
      <c r="A231" s="78">
        <v>313</v>
      </c>
      <c r="B231" s="79" t="s">
        <v>21</v>
      </c>
      <c r="C231" s="99">
        <v>23100</v>
      </c>
      <c r="D231" s="99">
        <v>23100</v>
      </c>
      <c r="E231" s="202">
        <v>0</v>
      </c>
      <c r="F231" s="202">
        <v>0</v>
      </c>
      <c r="G231" s="99">
        <v>5775</v>
      </c>
      <c r="H231" s="202">
        <v>0</v>
      </c>
      <c r="I231" s="99">
        <v>17325</v>
      </c>
      <c r="J231" s="202">
        <v>0</v>
      </c>
      <c r="K231" s="204">
        <v>0</v>
      </c>
      <c r="L231" s="202">
        <v>0</v>
      </c>
      <c r="M231" s="63"/>
    </row>
    <row r="232" spans="1:13" ht="12.75">
      <c r="A232" s="64">
        <v>3132</v>
      </c>
      <c r="B232" s="155" t="s">
        <v>106</v>
      </c>
      <c r="C232" s="100">
        <v>23100</v>
      </c>
      <c r="D232" s="100">
        <v>23100</v>
      </c>
      <c r="E232" s="100">
        <v>0</v>
      </c>
      <c r="F232" s="100">
        <v>0</v>
      </c>
      <c r="G232" s="100">
        <v>5775</v>
      </c>
      <c r="H232" s="106">
        <v>0</v>
      </c>
      <c r="I232" s="100">
        <v>17325</v>
      </c>
      <c r="J232" s="100">
        <v>0</v>
      </c>
      <c r="K232" s="63">
        <v>0</v>
      </c>
      <c r="L232" s="100">
        <v>0</v>
      </c>
      <c r="M232" s="63"/>
    </row>
    <row r="233" spans="1:13" ht="12.75">
      <c r="A233" s="64">
        <v>3133</v>
      </c>
      <c r="B233" s="155" t="s">
        <v>107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63">
        <v>0</v>
      </c>
      <c r="L233" s="100">
        <v>0</v>
      </c>
      <c r="M233" s="69" t="e">
        <f>M234</f>
        <v>#REF!</v>
      </c>
    </row>
    <row r="234" spans="1:13" ht="12.75">
      <c r="A234" s="78">
        <v>32</v>
      </c>
      <c r="B234" s="79" t="s">
        <v>22</v>
      </c>
      <c r="C234" s="99">
        <v>4299</v>
      </c>
      <c r="D234" s="99">
        <v>4299</v>
      </c>
      <c r="E234" s="179">
        <v>0</v>
      </c>
      <c r="F234" s="179">
        <v>0</v>
      </c>
      <c r="G234" s="99">
        <v>1074</v>
      </c>
      <c r="H234" s="179">
        <v>0</v>
      </c>
      <c r="I234" s="99">
        <v>3225</v>
      </c>
      <c r="J234" s="179">
        <v>0</v>
      </c>
      <c r="K234" s="79">
        <v>0</v>
      </c>
      <c r="L234" s="179">
        <v>0</v>
      </c>
      <c r="M234" s="70" t="e">
        <f>#REF!+M235+#REF!+#REF!+M243</f>
        <v>#REF!</v>
      </c>
    </row>
    <row r="235" spans="1:13" ht="12.75">
      <c r="A235" s="78">
        <v>321</v>
      </c>
      <c r="B235" s="79" t="s">
        <v>23</v>
      </c>
      <c r="C235" s="100">
        <v>4299</v>
      </c>
      <c r="D235" s="100">
        <v>4299</v>
      </c>
      <c r="E235" s="179">
        <v>0</v>
      </c>
      <c r="F235" s="179">
        <v>0</v>
      </c>
      <c r="G235" s="99">
        <v>1074</v>
      </c>
      <c r="H235" s="179">
        <v>0</v>
      </c>
      <c r="I235" s="99">
        <v>3225</v>
      </c>
      <c r="J235" s="179">
        <v>0</v>
      </c>
      <c r="K235" s="79">
        <v>0</v>
      </c>
      <c r="L235" s="179">
        <v>0</v>
      </c>
      <c r="M235" s="81" t="e">
        <f>M236</f>
        <v>#REF!</v>
      </c>
    </row>
    <row r="236" spans="1:13" ht="12.75">
      <c r="A236" s="64">
        <v>3213</v>
      </c>
      <c r="B236" s="155" t="s">
        <v>108</v>
      </c>
      <c r="C236" s="100">
        <v>4299</v>
      </c>
      <c r="D236" s="100">
        <v>4299</v>
      </c>
      <c r="E236" s="100">
        <v>0</v>
      </c>
      <c r="F236" s="100">
        <v>0</v>
      </c>
      <c r="G236" s="100">
        <v>1074</v>
      </c>
      <c r="H236" s="100">
        <v>0</v>
      </c>
      <c r="I236" s="100">
        <v>3225</v>
      </c>
      <c r="J236" s="100">
        <v>0</v>
      </c>
      <c r="K236" s="63">
        <v>0</v>
      </c>
      <c r="L236" s="100">
        <v>0</v>
      </c>
      <c r="M236" s="72" t="e">
        <f>M237</f>
        <v>#REF!</v>
      </c>
    </row>
    <row r="237" spans="1:13" ht="12.75">
      <c r="A237" s="64"/>
      <c r="B237" s="155"/>
      <c r="C237" s="100">
        <v>0</v>
      </c>
      <c r="D237" s="100">
        <v>0</v>
      </c>
      <c r="E237" s="100">
        <v>0</v>
      </c>
      <c r="F237" s="100">
        <v>0</v>
      </c>
      <c r="G237" s="100">
        <v>0</v>
      </c>
      <c r="H237" s="100">
        <v>0</v>
      </c>
      <c r="I237" s="100">
        <v>0</v>
      </c>
      <c r="J237" s="100">
        <v>0</v>
      </c>
      <c r="K237" s="63">
        <v>0</v>
      </c>
      <c r="L237" s="100">
        <v>0</v>
      </c>
      <c r="M237" s="60" t="e">
        <f>#REF!+#REF!+#REF!</f>
        <v>#REF!</v>
      </c>
    </row>
    <row r="238" spans="1:13" ht="15" customHeight="1">
      <c r="A238" s="288" t="s">
        <v>154</v>
      </c>
      <c r="B238" s="288"/>
      <c r="C238" s="191">
        <v>30400</v>
      </c>
      <c r="D238" s="191">
        <v>30400</v>
      </c>
      <c r="E238" s="191">
        <f aca="true" t="shared" si="16" ref="E238:L239">E239</f>
        <v>0</v>
      </c>
      <c r="F238" s="191">
        <f t="shared" si="16"/>
        <v>0</v>
      </c>
      <c r="G238" s="191">
        <f t="shared" si="16"/>
        <v>30400</v>
      </c>
      <c r="H238" s="191">
        <f t="shared" si="16"/>
        <v>0</v>
      </c>
      <c r="I238" s="191">
        <f t="shared" si="16"/>
        <v>0</v>
      </c>
      <c r="J238" s="191">
        <f t="shared" si="16"/>
        <v>0</v>
      </c>
      <c r="K238" s="192">
        <f>K239</f>
        <v>0</v>
      </c>
      <c r="L238" s="191">
        <f t="shared" si="16"/>
        <v>0</v>
      </c>
      <c r="M238" s="73">
        <f>SUM(M239:M240)</f>
        <v>0</v>
      </c>
    </row>
    <row r="239" spans="1:13" ht="12.75" customHeight="1">
      <c r="A239" s="74">
        <v>3</v>
      </c>
      <c r="B239" s="75" t="s">
        <v>17</v>
      </c>
      <c r="C239" s="103">
        <v>30400</v>
      </c>
      <c r="D239" s="103">
        <v>30400</v>
      </c>
      <c r="E239" s="103">
        <f t="shared" si="16"/>
        <v>0</v>
      </c>
      <c r="F239" s="103">
        <f t="shared" si="16"/>
        <v>0</v>
      </c>
      <c r="G239" s="103">
        <f t="shared" si="16"/>
        <v>30400</v>
      </c>
      <c r="H239" s="103">
        <f t="shared" si="16"/>
        <v>0</v>
      </c>
      <c r="I239" s="103">
        <f t="shared" si="16"/>
        <v>0</v>
      </c>
      <c r="J239" s="103">
        <f t="shared" si="16"/>
        <v>0</v>
      </c>
      <c r="K239" s="72">
        <f>K240</f>
        <v>0</v>
      </c>
      <c r="L239" s="103">
        <f t="shared" si="16"/>
        <v>0</v>
      </c>
      <c r="M239" s="63"/>
    </row>
    <row r="240" spans="1:13" ht="13.5" customHeight="1">
      <c r="A240" s="76">
        <v>32</v>
      </c>
      <c r="B240" s="77" t="s">
        <v>22</v>
      </c>
      <c r="C240" s="98">
        <v>30400</v>
      </c>
      <c r="D240" s="98">
        <v>30400</v>
      </c>
      <c r="E240" s="98">
        <f aca="true" t="shared" si="17" ref="E240:J240">E241+E243+E246</f>
        <v>0</v>
      </c>
      <c r="F240" s="98">
        <f t="shared" si="17"/>
        <v>0</v>
      </c>
      <c r="G240" s="98">
        <f t="shared" si="17"/>
        <v>30400</v>
      </c>
      <c r="H240" s="98">
        <f t="shared" si="17"/>
        <v>0</v>
      </c>
      <c r="I240" s="98">
        <f t="shared" si="17"/>
        <v>0</v>
      </c>
      <c r="J240" s="98">
        <f t="shared" si="17"/>
        <v>0</v>
      </c>
      <c r="K240" s="60">
        <f>K241+K243+K246</f>
        <v>0</v>
      </c>
      <c r="L240" s="98">
        <f>L241+L243+L246</f>
        <v>0</v>
      </c>
      <c r="M240" s="63"/>
    </row>
    <row r="241" spans="1:13" ht="18" customHeight="1">
      <c r="A241" s="78">
        <v>322</v>
      </c>
      <c r="B241" s="79" t="s">
        <v>24</v>
      </c>
      <c r="C241" s="99">
        <f>SUM(E241:L241)</f>
        <v>0</v>
      </c>
      <c r="D241" s="99">
        <v>0</v>
      </c>
      <c r="E241" s="99">
        <f aca="true" t="shared" si="18" ref="E241:M241">E242</f>
        <v>0</v>
      </c>
      <c r="F241" s="99">
        <f t="shared" si="18"/>
        <v>0</v>
      </c>
      <c r="G241" s="99">
        <f t="shared" si="18"/>
        <v>0</v>
      </c>
      <c r="H241" s="99">
        <f t="shared" si="18"/>
        <v>0</v>
      </c>
      <c r="I241" s="99">
        <f t="shared" si="18"/>
        <v>0</v>
      </c>
      <c r="J241" s="99">
        <f t="shared" si="18"/>
        <v>0</v>
      </c>
      <c r="K241" s="73">
        <f>K242</f>
        <v>0</v>
      </c>
      <c r="L241" s="99">
        <f t="shared" si="18"/>
        <v>0</v>
      </c>
      <c r="M241" s="73">
        <f t="shared" si="18"/>
        <v>0</v>
      </c>
    </row>
    <row r="242" spans="1:13" ht="20.25" customHeight="1">
      <c r="A242" s="64">
        <v>3221</v>
      </c>
      <c r="B242" s="65" t="s">
        <v>45</v>
      </c>
      <c r="C242" s="100">
        <f>SUM(E242:L242)</f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63">
        <v>0</v>
      </c>
      <c r="L242" s="100">
        <v>0</v>
      </c>
      <c r="M242" s="63"/>
    </row>
    <row r="243" spans="1:13" ht="16.5" customHeight="1">
      <c r="A243" s="78">
        <v>323</v>
      </c>
      <c r="B243" s="79" t="s">
        <v>25</v>
      </c>
      <c r="C243" s="99">
        <f>SUM(E243:L243)</f>
        <v>0</v>
      </c>
      <c r="D243" s="99">
        <v>0</v>
      </c>
      <c r="E243" s="99">
        <f aca="true" t="shared" si="19" ref="E243:J243">SUM(E244:E245)</f>
        <v>0</v>
      </c>
      <c r="F243" s="99">
        <f t="shared" si="19"/>
        <v>0</v>
      </c>
      <c r="G243" s="99">
        <f t="shared" si="19"/>
        <v>0</v>
      </c>
      <c r="H243" s="99">
        <f t="shared" si="19"/>
        <v>0</v>
      </c>
      <c r="I243" s="99">
        <f t="shared" si="19"/>
        <v>0</v>
      </c>
      <c r="J243" s="99">
        <f t="shared" si="19"/>
        <v>0</v>
      </c>
      <c r="K243" s="73">
        <v>0</v>
      </c>
      <c r="L243" s="99">
        <f>SUM(L244:L245)</f>
        <v>0</v>
      </c>
      <c r="M243" s="81" t="e">
        <f>M244</f>
        <v>#REF!</v>
      </c>
    </row>
    <row r="244" spans="1:13" ht="12.75" customHeight="1">
      <c r="A244" s="64">
        <v>3237</v>
      </c>
      <c r="B244" s="65" t="s">
        <v>55</v>
      </c>
      <c r="C244" s="100">
        <f>SUM(E244:L244)</f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63">
        <v>0</v>
      </c>
      <c r="L244" s="100">
        <v>0</v>
      </c>
      <c r="M244" s="72" t="e">
        <f>M245</f>
        <v>#REF!</v>
      </c>
    </row>
    <row r="245" spans="1:13" ht="12.75" customHeight="1">
      <c r="A245" s="64">
        <v>3239</v>
      </c>
      <c r="B245" s="65" t="s">
        <v>57</v>
      </c>
      <c r="C245" s="100">
        <f>SUM(E245:L245)</f>
        <v>0</v>
      </c>
      <c r="D245" s="100"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63">
        <v>0</v>
      </c>
      <c r="L245" s="100">
        <v>0</v>
      </c>
      <c r="M245" s="60" t="e">
        <f>M246+#REF!+#REF!</f>
        <v>#REF!</v>
      </c>
    </row>
    <row r="246" spans="1:13" ht="12.75" customHeight="1">
      <c r="A246" s="61">
        <v>329</v>
      </c>
      <c r="B246" s="62" t="s">
        <v>26</v>
      </c>
      <c r="C246" s="99">
        <v>30400</v>
      </c>
      <c r="D246" s="99">
        <v>30400</v>
      </c>
      <c r="E246" s="99">
        <f aca="true" t="shared" si="20" ref="E246:M246">E247</f>
        <v>0</v>
      </c>
      <c r="F246" s="99">
        <f t="shared" si="20"/>
        <v>0</v>
      </c>
      <c r="G246" s="99">
        <f t="shared" si="20"/>
        <v>30400</v>
      </c>
      <c r="H246" s="99">
        <f t="shared" si="20"/>
        <v>0</v>
      </c>
      <c r="I246" s="99">
        <f t="shared" si="20"/>
        <v>0</v>
      </c>
      <c r="J246" s="99">
        <f t="shared" si="20"/>
        <v>0</v>
      </c>
      <c r="K246" s="73">
        <v>0</v>
      </c>
      <c r="L246" s="99">
        <f t="shared" si="20"/>
        <v>0</v>
      </c>
      <c r="M246" s="73">
        <f t="shared" si="20"/>
        <v>0</v>
      </c>
    </row>
    <row r="247" spans="1:13" ht="12.75" customHeight="1">
      <c r="A247" s="64">
        <v>3299</v>
      </c>
      <c r="B247" s="65" t="s">
        <v>26</v>
      </c>
      <c r="C247" s="100">
        <v>30400</v>
      </c>
      <c r="D247" s="100">
        <v>30400</v>
      </c>
      <c r="E247" s="100">
        <v>0</v>
      </c>
      <c r="F247" s="100">
        <v>0</v>
      </c>
      <c r="G247" s="100">
        <v>30400</v>
      </c>
      <c r="H247" s="100">
        <v>0</v>
      </c>
      <c r="I247" s="100">
        <v>0</v>
      </c>
      <c r="J247" s="100">
        <v>0</v>
      </c>
      <c r="K247" s="63">
        <v>0</v>
      </c>
      <c r="L247" s="100">
        <v>0</v>
      </c>
      <c r="M247" s="63"/>
    </row>
    <row r="248" spans="1:13" ht="12.75" customHeight="1">
      <c r="A248" s="64"/>
      <c r="B248" s="183"/>
      <c r="C248" s="100">
        <v>0</v>
      </c>
      <c r="D248" s="100"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63">
        <v>0</v>
      </c>
      <c r="L248" s="100">
        <v>0</v>
      </c>
      <c r="M248" s="63"/>
    </row>
    <row r="249" spans="1:13" ht="25.5" customHeight="1">
      <c r="A249" s="289" t="s">
        <v>180</v>
      </c>
      <c r="B249" s="289"/>
      <c r="C249" s="191">
        <v>0</v>
      </c>
      <c r="D249" s="191">
        <v>8000</v>
      </c>
      <c r="E249" s="191">
        <v>0</v>
      </c>
      <c r="F249" s="191">
        <v>0</v>
      </c>
      <c r="G249" s="191">
        <v>0</v>
      </c>
      <c r="H249" s="191">
        <v>8000</v>
      </c>
      <c r="I249" s="191">
        <v>0</v>
      </c>
      <c r="J249" s="191">
        <v>0</v>
      </c>
      <c r="K249" s="192">
        <v>0</v>
      </c>
      <c r="L249" s="191">
        <v>0</v>
      </c>
      <c r="M249" s="63"/>
    </row>
    <row r="250" spans="1:13" ht="12.75" customHeight="1">
      <c r="A250" s="74">
        <v>3</v>
      </c>
      <c r="B250" s="75" t="s">
        <v>17</v>
      </c>
      <c r="C250" s="103">
        <v>0</v>
      </c>
      <c r="D250" s="103">
        <v>8000</v>
      </c>
      <c r="E250" s="103">
        <f aca="true" t="shared" si="21" ref="E250:L250">E251</f>
        <v>0</v>
      </c>
      <c r="F250" s="103" t="str">
        <f t="shared" si="21"/>
        <v> </v>
      </c>
      <c r="G250" s="103" t="str">
        <f t="shared" si="21"/>
        <v> </v>
      </c>
      <c r="H250" s="103">
        <v>8000</v>
      </c>
      <c r="I250" s="103">
        <f t="shared" si="21"/>
        <v>0</v>
      </c>
      <c r="J250" s="103">
        <v>0</v>
      </c>
      <c r="K250" s="72">
        <f>K251</f>
        <v>0</v>
      </c>
      <c r="L250" s="103">
        <f t="shared" si="21"/>
        <v>0</v>
      </c>
      <c r="M250" s="63"/>
    </row>
    <row r="251" spans="1:13" ht="12.75" customHeight="1">
      <c r="A251" s="76">
        <v>32</v>
      </c>
      <c r="B251" s="77" t="s">
        <v>22</v>
      </c>
      <c r="C251" s="98">
        <v>0</v>
      </c>
      <c r="D251" s="98">
        <v>667.53</v>
      </c>
      <c r="E251" s="98">
        <f>E252+E254+E257</f>
        <v>0</v>
      </c>
      <c r="F251" s="98" t="s">
        <v>88</v>
      </c>
      <c r="G251" s="98" t="s">
        <v>88</v>
      </c>
      <c r="H251" s="98">
        <v>667.53</v>
      </c>
      <c r="I251" s="98">
        <f>I252+I254+I257</f>
        <v>0</v>
      </c>
      <c r="J251" s="98">
        <v>0</v>
      </c>
      <c r="K251" s="60">
        <f>K252+K254+K257</f>
        <v>0</v>
      </c>
      <c r="L251" s="98">
        <f>L252+L254+L257</f>
        <v>0</v>
      </c>
      <c r="M251" s="63"/>
    </row>
    <row r="252" spans="1:13" ht="12.75" customHeight="1">
      <c r="A252" s="64">
        <v>3224</v>
      </c>
      <c r="B252" s="80" t="s">
        <v>24</v>
      </c>
      <c r="C252" s="100">
        <v>0</v>
      </c>
      <c r="D252" s="100">
        <v>667.53</v>
      </c>
      <c r="E252" s="100">
        <f aca="true" t="shared" si="22" ref="E252:L252">E253</f>
        <v>0</v>
      </c>
      <c r="F252" s="100">
        <f t="shared" si="22"/>
        <v>0</v>
      </c>
      <c r="G252" s="100" t="s">
        <v>88</v>
      </c>
      <c r="H252" s="100">
        <v>667.53</v>
      </c>
      <c r="I252" s="100">
        <f t="shared" si="22"/>
        <v>0</v>
      </c>
      <c r="J252" s="100">
        <f t="shared" si="22"/>
        <v>0</v>
      </c>
      <c r="K252" s="63">
        <f>K253</f>
        <v>0</v>
      </c>
      <c r="L252" s="100">
        <f t="shared" si="22"/>
        <v>0</v>
      </c>
      <c r="M252" s="63"/>
    </row>
    <row r="253" spans="1:13" ht="12.75" customHeight="1">
      <c r="A253" s="78">
        <v>323</v>
      </c>
      <c r="B253" s="79" t="s">
        <v>25</v>
      </c>
      <c r="C253" s="99">
        <v>0</v>
      </c>
      <c r="D253" s="99">
        <v>7332.47</v>
      </c>
      <c r="E253" s="99">
        <f aca="true" t="shared" si="23" ref="E253:J253">SUM(E254:E255)</f>
        <v>0</v>
      </c>
      <c r="F253" s="99">
        <f t="shared" si="23"/>
        <v>0</v>
      </c>
      <c r="G253" s="99">
        <f t="shared" si="23"/>
        <v>0</v>
      </c>
      <c r="H253" s="99">
        <v>7332.47</v>
      </c>
      <c r="I253" s="99">
        <f t="shared" si="23"/>
        <v>0</v>
      </c>
      <c r="J253" s="99">
        <f t="shared" si="23"/>
        <v>0</v>
      </c>
      <c r="K253" s="73">
        <v>0</v>
      </c>
      <c r="L253" s="99">
        <f>SUM(L254:L255)</f>
        <v>0</v>
      </c>
      <c r="M253" s="63"/>
    </row>
    <row r="254" spans="1:13" ht="12.75" customHeight="1">
      <c r="A254" s="64">
        <v>3232</v>
      </c>
      <c r="B254" s="65" t="s">
        <v>52</v>
      </c>
      <c r="C254" s="100">
        <v>0</v>
      </c>
      <c r="D254" s="100">
        <v>7332.47</v>
      </c>
      <c r="E254" s="100">
        <v>0</v>
      </c>
      <c r="F254" s="100">
        <v>0</v>
      </c>
      <c r="G254" s="100" t="s">
        <v>88</v>
      </c>
      <c r="H254" s="100">
        <v>7332.47</v>
      </c>
      <c r="I254" s="100">
        <v>0</v>
      </c>
      <c r="J254" s="100">
        <v>0</v>
      </c>
      <c r="K254" s="63">
        <v>0</v>
      </c>
      <c r="L254" s="100">
        <v>0</v>
      </c>
      <c r="M254" s="63"/>
    </row>
    <row r="255" spans="1:13" ht="12.75" customHeight="1">
      <c r="A255" s="64"/>
      <c r="B255" s="183"/>
      <c r="C255" s="100"/>
      <c r="D255" s="100"/>
      <c r="E255" s="100"/>
      <c r="F255" s="100"/>
      <c r="G255" s="100"/>
      <c r="H255" s="100"/>
      <c r="I255" s="100"/>
      <c r="J255" s="100"/>
      <c r="K255" s="63"/>
      <c r="L255" s="100"/>
      <c r="M255" s="63"/>
    </row>
    <row r="256" spans="1:13" ht="24.75" customHeight="1">
      <c r="A256" s="289" t="s">
        <v>155</v>
      </c>
      <c r="B256" s="289"/>
      <c r="C256" s="191">
        <v>15912</v>
      </c>
      <c r="D256" s="191">
        <v>15912</v>
      </c>
      <c r="E256" s="191">
        <v>0</v>
      </c>
      <c r="F256" s="191">
        <v>0</v>
      </c>
      <c r="G256" s="191">
        <v>0</v>
      </c>
      <c r="H256" s="191">
        <v>0</v>
      </c>
      <c r="I256" s="191">
        <v>0</v>
      </c>
      <c r="J256" s="191">
        <v>15912</v>
      </c>
      <c r="K256" s="192">
        <v>0</v>
      </c>
      <c r="L256" s="191">
        <v>0</v>
      </c>
      <c r="M256" s="63"/>
    </row>
    <row r="257" spans="1:13" ht="12.75" customHeight="1">
      <c r="A257" s="74">
        <v>3</v>
      </c>
      <c r="B257" s="75" t="s">
        <v>17</v>
      </c>
      <c r="C257" s="103">
        <v>15912</v>
      </c>
      <c r="D257" s="103">
        <v>15912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15912</v>
      </c>
      <c r="K257" s="72">
        <v>0</v>
      </c>
      <c r="L257" s="103">
        <v>0</v>
      </c>
      <c r="M257" s="63"/>
    </row>
    <row r="258" spans="1:13" ht="12.75" customHeight="1">
      <c r="A258" s="76">
        <v>32</v>
      </c>
      <c r="B258" s="77" t="s">
        <v>22</v>
      </c>
      <c r="C258" s="98">
        <v>15912</v>
      </c>
      <c r="D258" s="98">
        <v>15912</v>
      </c>
      <c r="E258" s="98">
        <v>0</v>
      </c>
      <c r="F258" s="98">
        <v>0</v>
      </c>
      <c r="G258" s="98">
        <v>0</v>
      </c>
      <c r="H258" s="98">
        <v>0</v>
      </c>
      <c r="I258" s="98">
        <v>0</v>
      </c>
      <c r="J258" s="98">
        <v>15912</v>
      </c>
      <c r="K258" s="60">
        <v>0</v>
      </c>
      <c r="L258" s="98">
        <v>0</v>
      </c>
      <c r="M258" s="63"/>
    </row>
    <row r="259" spans="1:13" ht="12.75" customHeight="1">
      <c r="A259" s="78">
        <v>321</v>
      </c>
      <c r="B259" s="78" t="s">
        <v>23</v>
      </c>
      <c r="C259" s="202">
        <v>0</v>
      </c>
      <c r="D259" s="202">
        <v>0</v>
      </c>
      <c r="E259" s="202">
        <v>0</v>
      </c>
      <c r="F259" s="202">
        <v>0</v>
      </c>
      <c r="G259" s="202">
        <v>0</v>
      </c>
      <c r="H259" s="202">
        <v>0</v>
      </c>
      <c r="I259" s="202">
        <v>0</v>
      </c>
      <c r="J259" s="202">
        <v>0</v>
      </c>
      <c r="K259" s="204">
        <v>0</v>
      </c>
      <c r="L259" s="202">
        <v>0</v>
      </c>
      <c r="M259" s="63"/>
    </row>
    <row r="260" spans="1:13" ht="12.75" customHeight="1">
      <c r="A260" s="64">
        <v>3212</v>
      </c>
      <c r="B260" s="64" t="s">
        <v>42</v>
      </c>
      <c r="C260" s="106">
        <v>0</v>
      </c>
      <c r="D260" s="106">
        <v>0</v>
      </c>
      <c r="E260" s="106">
        <v>0</v>
      </c>
      <c r="F260" s="106">
        <v>0</v>
      </c>
      <c r="G260" s="106">
        <v>0</v>
      </c>
      <c r="H260" s="106">
        <v>0</v>
      </c>
      <c r="I260" s="106">
        <v>0</v>
      </c>
      <c r="J260" s="106">
        <v>0</v>
      </c>
      <c r="K260" s="213">
        <v>0</v>
      </c>
      <c r="L260" s="106">
        <v>0</v>
      </c>
      <c r="M260" s="63"/>
    </row>
    <row r="261" spans="1:13" ht="32.25" customHeight="1">
      <c r="A261" s="78">
        <v>324</v>
      </c>
      <c r="B261" s="79" t="s">
        <v>156</v>
      </c>
      <c r="C261" s="99">
        <v>15912</v>
      </c>
      <c r="D261" s="99">
        <v>15912</v>
      </c>
      <c r="E261" s="99">
        <f>E262</f>
        <v>0</v>
      </c>
      <c r="F261" s="99">
        <v>0</v>
      </c>
      <c r="G261" s="99">
        <f>G262</f>
        <v>0</v>
      </c>
      <c r="H261" s="99">
        <f>H262</f>
        <v>0</v>
      </c>
      <c r="I261" s="99">
        <f>I262</f>
        <v>0</v>
      </c>
      <c r="J261" s="99">
        <v>15912</v>
      </c>
      <c r="K261" s="73">
        <f>K262</f>
        <v>0</v>
      </c>
      <c r="L261" s="99">
        <v>0</v>
      </c>
      <c r="M261" s="63"/>
    </row>
    <row r="262" spans="1:13" ht="22.5" customHeight="1">
      <c r="A262" s="64">
        <v>3241</v>
      </c>
      <c r="B262" s="183" t="s">
        <v>157</v>
      </c>
      <c r="C262" s="100">
        <v>15912</v>
      </c>
      <c r="D262" s="100">
        <v>15912</v>
      </c>
      <c r="E262" s="100">
        <v>0</v>
      </c>
      <c r="F262" s="100">
        <v>0</v>
      </c>
      <c r="G262" s="100"/>
      <c r="H262" s="100">
        <v>0</v>
      </c>
      <c r="I262" s="100">
        <v>0</v>
      </c>
      <c r="J262" s="100">
        <v>15912</v>
      </c>
      <c r="K262" s="63">
        <v>0</v>
      </c>
      <c r="L262" s="100">
        <v>0</v>
      </c>
      <c r="M262" s="63"/>
    </row>
    <row r="263" spans="1:13" ht="12.75" customHeight="1">
      <c r="A263" s="64"/>
      <c r="B263" s="183"/>
      <c r="C263" s="100"/>
      <c r="D263" s="183">
        <v>0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63">
        <v>0</v>
      </c>
      <c r="L263" s="100">
        <v>0</v>
      </c>
      <c r="M263" s="63"/>
    </row>
    <row r="264" spans="1:13" ht="12.75" customHeight="1">
      <c r="A264" s="82" t="s">
        <v>158</v>
      </c>
      <c r="B264" s="193"/>
      <c r="C264" s="191">
        <v>262592</v>
      </c>
      <c r="D264" s="191">
        <v>228192</v>
      </c>
      <c r="E264" s="191">
        <v>0</v>
      </c>
      <c r="F264" s="191">
        <v>67576</v>
      </c>
      <c r="G264" s="191">
        <f>G265</f>
        <v>21216</v>
      </c>
      <c r="H264" s="191">
        <v>79000</v>
      </c>
      <c r="I264" s="191">
        <v>40000</v>
      </c>
      <c r="J264" s="191">
        <f>J265</f>
        <v>0</v>
      </c>
      <c r="K264" s="192">
        <f>K265</f>
        <v>0</v>
      </c>
      <c r="L264" s="191">
        <v>20400</v>
      </c>
      <c r="M264" s="63"/>
    </row>
    <row r="265" spans="1:13" ht="12.75" customHeight="1">
      <c r="A265" s="55">
        <v>4</v>
      </c>
      <c r="B265" s="71" t="s">
        <v>30</v>
      </c>
      <c r="C265" s="103">
        <v>262592</v>
      </c>
      <c r="D265" s="103">
        <v>228192</v>
      </c>
      <c r="E265" s="103">
        <v>0</v>
      </c>
      <c r="F265" s="103">
        <v>67576</v>
      </c>
      <c r="G265" s="103">
        <f>G266</f>
        <v>21216</v>
      </c>
      <c r="H265" s="103">
        <v>79000</v>
      </c>
      <c r="I265" s="103">
        <v>40000</v>
      </c>
      <c r="J265" s="103">
        <f>J266</f>
        <v>0</v>
      </c>
      <c r="K265" s="72">
        <f>K266</f>
        <v>0</v>
      </c>
      <c r="L265" s="103">
        <v>20400</v>
      </c>
      <c r="M265" s="63"/>
    </row>
    <row r="266" spans="1:13" ht="12.75" customHeight="1">
      <c r="A266" s="58">
        <v>42</v>
      </c>
      <c r="B266" s="59" t="s">
        <v>31</v>
      </c>
      <c r="C266" s="98">
        <v>262592</v>
      </c>
      <c r="D266" s="98">
        <v>228192</v>
      </c>
      <c r="E266" s="98">
        <v>0</v>
      </c>
      <c r="F266" s="98">
        <v>67576</v>
      </c>
      <c r="G266" s="98">
        <f>G267+G275</f>
        <v>21216</v>
      </c>
      <c r="H266" s="98">
        <v>79000</v>
      </c>
      <c r="I266" s="98">
        <v>40000</v>
      </c>
      <c r="J266" s="98">
        <f>J267+J275</f>
        <v>0</v>
      </c>
      <c r="K266" s="60">
        <f>K267+K275</f>
        <v>0</v>
      </c>
      <c r="L266" s="98">
        <v>20400</v>
      </c>
      <c r="M266" s="63"/>
    </row>
    <row r="267" spans="1:13" ht="12.75" customHeight="1">
      <c r="A267" s="61">
        <v>422</v>
      </c>
      <c r="B267" s="183" t="s">
        <v>29</v>
      </c>
      <c r="C267" s="99">
        <v>242192</v>
      </c>
      <c r="D267" s="99">
        <v>207792</v>
      </c>
      <c r="E267" s="99">
        <v>0</v>
      </c>
      <c r="F267" s="99">
        <v>62476</v>
      </c>
      <c r="G267" s="99">
        <f>G268+G273+G274</f>
        <v>21216</v>
      </c>
      <c r="H267" s="99">
        <v>68800</v>
      </c>
      <c r="I267" s="99">
        <v>40000</v>
      </c>
      <c r="J267" s="99">
        <f>J268+J273+J274</f>
        <v>0</v>
      </c>
      <c r="K267" s="73">
        <f>K268+K273+K274</f>
        <v>0</v>
      </c>
      <c r="L267" s="99">
        <v>15300</v>
      </c>
      <c r="M267" s="63"/>
    </row>
    <row r="268" spans="1:13" s="5" customFormat="1" ht="12" customHeight="1">
      <c r="A268" s="64">
        <v>4221</v>
      </c>
      <c r="B268" s="183" t="s">
        <v>63</v>
      </c>
      <c r="C268" s="100">
        <v>127176</v>
      </c>
      <c r="D268" s="100">
        <v>86176</v>
      </c>
      <c r="E268" s="100">
        <v>0</v>
      </c>
      <c r="F268" s="100">
        <v>42876</v>
      </c>
      <c r="G268" s="100">
        <v>0</v>
      </c>
      <c r="H268" s="100">
        <v>0</v>
      </c>
      <c r="I268" s="100">
        <v>40000</v>
      </c>
      <c r="J268" s="100">
        <v>0</v>
      </c>
      <c r="K268" s="63">
        <v>0</v>
      </c>
      <c r="L268" s="100">
        <v>3300</v>
      </c>
      <c r="M268" s="63"/>
    </row>
    <row r="269" spans="1:13" s="5" customFormat="1" ht="12" customHeight="1">
      <c r="A269" s="64">
        <v>4223</v>
      </c>
      <c r="B269" s="65" t="s">
        <v>79</v>
      </c>
      <c r="C269" s="100">
        <v>10300</v>
      </c>
      <c r="D269" s="100">
        <v>0</v>
      </c>
      <c r="E269" s="100">
        <v>0</v>
      </c>
      <c r="F269" s="100">
        <v>0</v>
      </c>
      <c r="G269" s="100">
        <v>0</v>
      </c>
      <c r="H269" s="100">
        <v>0</v>
      </c>
      <c r="I269" s="100">
        <v>0</v>
      </c>
      <c r="J269" s="100">
        <v>0</v>
      </c>
      <c r="K269" s="63">
        <v>0</v>
      </c>
      <c r="L269" s="100">
        <v>0</v>
      </c>
      <c r="M269" s="63"/>
    </row>
    <row r="270" spans="1:13" ht="12.75">
      <c r="A270" s="64">
        <v>4224</v>
      </c>
      <c r="B270" s="65" t="s">
        <v>124</v>
      </c>
      <c r="C270" s="100">
        <v>10000</v>
      </c>
      <c r="D270" s="100">
        <v>10000</v>
      </c>
      <c r="E270" s="100">
        <v>0</v>
      </c>
      <c r="F270" s="100">
        <v>0</v>
      </c>
      <c r="G270" s="100">
        <v>0</v>
      </c>
      <c r="H270" s="100">
        <v>10000</v>
      </c>
      <c r="I270" s="100">
        <v>0</v>
      </c>
      <c r="J270" s="100">
        <v>0</v>
      </c>
      <c r="K270" s="63">
        <v>0</v>
      </c>
      <c r="L270" s="100">
        <v>0</v>
      </c>
      <c r="M270" s="73">
        <f>M271</f>
        <v>0</v>
      </c>
    </row>
    <row r="271" spans="1:13" ht="12.75" customHeight="1">
      <c r="A271" s="64">
        <v>4222</v>
      </c>
      <c r="B271" s="65" t="s">
        <v>122</v>
      </c>
      <c r="C271" s="100">
        <v>16000</v>
      </c>
      <c r="D271" s="100">
        <v>16000</v>
      </c>
      <c r="E271" s="100">
        <v>0</v>
      </c>
      <c r="F271" s="100">
        <v>4000</v>
      </c>
      <c r="G271" s="100">
        <v>0</v>
      </c>
      <c r="H271" s="196">
        <v>0</v>
      </c>
      <c r="I271" s="100">
        <v>0</v>
      </c>
      <c r="J271" s="100">
        <v>0</v>
      </c>
      <c r="K271" s="63">
        <v>0</v>
      </c>
      <c r="L271" s="100">
        <v>12000</v>
      </c>
      <c r="M271" s="63"/>
    </row>
    <row r="272" spans="1:13" ht="12.75">
      <c r="A272" s="64">
        <v>4225</v>
      </c>
      <c r="B272" s="65" t="s">
        <v>123</v>
      </c>
      <c r="C272" s="100">
        <v>52200</v>
      </c>
      <c r="D272" s="100">
        <v>52200</v>
      </c>
      <c r="E272" s="100">
        <v>0</v>
      </c>
      <c r="F272" s="100">
        <v>0</v>
      </c>
      <c r="G272" s="100">
        <v>0</v>
      </c>
      <c r="H272" s="100">
        <v>52200</v>
      </c>
      <c r="I272" s="100">
        <v>0</v>
      </c>
      <c r="J272" s="100">
        <v>0</v>
      </c>
      <c r="K272" s="63">
        <v>0</v>
      </c>
      <c r="L272" s="100">
        <v>0</v>
      </c>
      <c r="M272" s="63"/>
    </row>
    <row r="273" spans="1:13" s="5" customFormat="1" ht="12.75">
      <c r="A273" s="64">
        <v>4226</v>
      </c>
      <c r="B273" s="65" t="s">
        <v>181</v>
      </c>
      <c r="C273" s="100">
        <v>0</v>
      </c>
      <c r="D273" s="100">
        <v>16900</v>
      </c>
      <c r="E273" s="100">
        <v>0</v>
      </c>
      <c r="F273" s="100">
        <v>10300</v>
      </c>
      <c r="G273" s="100">
        <v>0</v>
      </c>
      <c r="H273" s="100">
        <v>6600</v>
      </c>
      <c r="I273" s="100">
        <v>0</v>
      </c>
      <c r="J273" s="100">
        <v>0</v>
      </c>
      <c r="K273" s="63">
        <v>0</v>
      </c>
      <c r="L273" s="100">
        <v>0</v>
      </c>
      <c r="M273" s="81">
        <f>'PLAN RASHODA I IZDATAKA'!M274</f>
        <v>215000</v>
      </c>
    </row>
    <row r="274" spans="1:13" s="5" customFormat="1" ht="26.25">
      <c r="A274" s="64">
        <v>4227</v>
      </c>
      <c r="B274" s="65" t="s">
        <v>64</v>
      </c>
      <c r="C274" s="100">
        <v>26516</v>
      </c>
      <c r="D274" s="100">
        <v>26516</v>
      </c>
      <c r="E274" s="100">
        <v>0</v>
      </c>
      <c r="F274" s="100">
        <v>5300</v>
      </c>
      <c r="G274" s="100">
        <v>21216</v>
      </c>
      <c r="H274" s="100">
        <v>0</v>
      </c>
      <c r="I274" s="100">
        <v>0</v>
      </c>
      <c r="J274" s="100">
        <v>0</v>
      </c>
      <c r="K274" s="63">
        <v>0</v>
      </c>
      <c r="L274" s="100">
        <v>0</v>
      </c>
      <c r="M274" s="72">
        <f>M275</f>
        <v>215000</v>
      </c>
    </row>
    <row r="275" spans="1:13" s="5" customFormat="1" ht="26.25">
      <c r="A275" s="61">
        <v>424</v>
      </c>
      <c r="B275" s="62" t="s">
        <v>32</v>
      </c>
      <c r="C275" s="99">
        <v>20400</v>
      </c>
      <c r="D275" s="99">
        <v>20400</v>
      </c>
      <c r="E275" s="99">
        <f>E276</f>
        <v>0</v>
      </c>
      <c r="F275" s="99">
        <v>5100</v>
      </c>
      <c r="G275" s="99">
        <f>G276</f>
        <v>0</v>
      </c>
      <c r="H275" s="99">
        <v>10200</v>
      </c>
      <c r="I275" s="99">
        <f>I276</f>
        <v>0</v>
      </c>
      <c r="J275" s="99">
        <f>J276</f>
        <v>0</v>
      </c>
      <c r="K275" s="73">
        <v>0</v>
      </c>
      <c r="L275" s="99">
        <v>5100</v>
      </c>
      <c r="M275" s="98">
        <v>215000</v>
      </c>
    </row>
    <row r="276" spans="1:13" s="5" customFormat="1" ht="12.75">
      <c r="A276" s="64">
        <v>4241</v>
      </c>
      <c r="B276" s="65" t="s">
        <v>65</v>
      </c>
      <c r="C276" s="100">
        <v>20400</v>
      </c>
      <c r="D276" s="100">
        <v>20400</v>
      </c>
      <c r="E276" s="100">
        <v>0</v>
      </c>
      <c r="F276" s="100">
        <v>5100</v>
      </c>
      <c r="G276" s="100">
        <v>0</v>
      </c>
      <c r="H276" s="100">
        <v>10200</v>
      </c>
      <c r="I276" s="100">
        <v>0</v>
      </c>
      <c r="J276" s="100">
        <v>0</v>
      </c>
      <c r="K276" s="63">
        <v>0</v>
      </c>
      <c r="L276" s="100">
        <v>5100</v>
      </c>
      <c r="M276" s="73">
        <f>M277</f>
        <v>0</v>
      </c>
    </row>
    <row r="277" spans="1:13" ht="12" customHeight="1">
      <c r="A277" s="64"/>
      <c r="B277" s="65"/>
      <c r="C277" s="100">
        <v>0</v>
      </c>
      <c r="D277" s="100">
        <v>20400</v>
      </c>
      <c r="E277" s="100">
        <v>0</v>
      </c>
      <c r="F277" s="100">
        <v>0</v>
      </c>
      <c r="G277" s="100">
        <v>0</v>
      </c>
      <c r="H277" s="100">
        <v>0</v>
      </c>
      <c r="I277" s="100">
        <v>0</v>
      </c>
      <c r="J277" s="100">
        <v>0</v>
      </c>
      <c r="K277" s="63">
        <v>0</v>
      </c>
      <c r="L277" s="100">
        <v>0</v>
      </c>
      <c r="M277" s="63"/>
    </row>
    <row r="278" spans="1:13" ht="18" customHeight="1">
      <c r="A278" s="290" t="s">
        <v>159</v>
      </c>
      <c r="B278" s="291"/>
      <c r="C278" s="191">
        <v>5000</v>
      </c>
      <c r="D278" s="191">
        <v>5000</v>
      </c>
      <c r="E278" s="191">
        <v>0</v>
      </c>
      <c r="F278" s="191">
        <f>'PLAN RASHODA I IZDATAKA'!F279</f>
        <v>5000</v>
      </c>
      <c r="G278" s="191">
        <f>'PLAN RASHODA I IZDATAKA'!G279</f>
        <v>0</v>
      </c>
      <c r="H278" s="191">
        <f>'PLAN RASHODA I IZDATAKA'!H279</f>
        <v>0</v>
      </c>
      <c r="I278" s="191">
        <f>'PLAN RASHODA I IZDATAKA'!I279</f>
        <v>0</v>
      </c>
      <c r="J278" s="191">
        <f aca="true" t="shared" si="24" ref="J278:L281">J279</f>
        <v>0</v>
      </c>
      <c r="K278" s="192">
        <f>'PLAN RASHODA I IZDATAKA'!K279</f>
        <v>0</v>
      </c>
      <c r="L278" s="191">
        <f t="shared" si="24"/>
        <v>0</v>
      </c>
      <c r="M278" s="63"/>
    </row>
    <row r="279" spans="1:13" ht="27" customHeight="1">
      <c r="A279" s="55">
        <v>4</v>
      </c>
      <c r="B279" s="71" t="s">
        <v>30</v>
      </c>
      <c r="C279" s="103">
        <v>5000</v>
      </c>
      <c r="D279" s="103">
        <v>5000</v>
      </c>
      <c r="E279" s="103">
        <v>0</v>
      </c>
      <c r="F279" s="103">
        <f aca="true" t="shared" si="25" ref="F279:I280">F280</f>
        <v>5000</v>
      </c>
      <c r="G279" s="103">
        <f t="shared" si="25"/>
        <v>0</v>
      </c>
      <c r="H279" s="103">
        <f t="shared" si="25"/>
        <v>0</v>
      </c>
      <c r="I279" s="103">
        <f t="shared" si="25"/>
        <v>0</v>
      </c>
      <c r="J279" s="103">
        <f t="shared" si="24"/>
        <v>0</v>
      </c>
      <c r="K279" s="72">
        <f>K280</f>
        <v>0</v>
      </c>
      <c r="L279" s="103">
        <f t="shared" si="24"/>
        <v>0</v>
      </c>
      <c r="M279" s="69" t="e">
        <f>M280</f>
        <v>#REF!</v>
      </c>
    </row>
    <row r="280" spans="1:13" ht="26.25" customHeight="1">
      <c r="A280" s="58">
        <v>45</v>
      </c>
      <c r="B280" s="59" t="s">
        <v>67</v>
      </c>
      <c r="C280" s="98">
        <v>5000</v>
      </c>
      <c r="D280" s="98">
        <v>5000</v>
      </c>
      <c r="E280" s="98">
        <v>0</v>
      </c>
      <c r="F280" s="98">
        <f t="shared" si="25"/>
        <v>5000</v>
      </c>
      <c r="G280" s="98">
        <f t="shared" si="25"/>
        <v>0</v>
      </c>
      <c r="H280" s="98">
        <f t="shared" si="25"/>
        <v>0</v>
      </c>
      <c r="I280" s="98">
        <f t="shared" si="25"/>
        <v>0</v>
      </c>
      <c r="J280" s="98">
        <f t="shared" si="24"/>
        <v>0</v>
      </c>
      <c r="K280" s="60">
        <f>K281</f>
        <v>0</v>
      </c>
      <c r="L280" s="98">
        <f t="shared" si="24"/>
        <v>0</v>
      </c>
      <c r="M280" s="70" t="e">
        <f>M281</f>
        <v>#REF!</v>
      </c>
    </row>
    <row r="281" spans="1:13" ht="24.75" customHeight="1">
      <c r="A281" s="61">
        <v>451</v>
      </c>
      <c r="B281" s="62" t="s">
        <v>68</v>
      </c>
      <c r="C281" s="99">
        <f>SUM(E281:L281)</f>
        <v>5000</v>
      </c>
      <c r="D281" s="99">
        <v>5000</v>
      </c>
      <c r="E281" s="99">
        <v>0</v>
      </c>
      <c r="F281" s="99">
        <v>5000</v>
      </c>
      <c r="G281" s="99">
        <f>G282</f>
        <v>0</v>
      </c>
      <c r="H281" s="99">
        <f>H282</f>
        <v>0</v>
      </c>
      <c r="I281" s="99">
        <f>I282</f>
        <v>0</v>
      </c>
      <c r="J281" s="99">
        <f t="shared" si="24"/>
        <v>0</v>
      </c>
      <c r="K281" s="73">
        <f>K282</f>
        <v>0</v>
      </c>
      <c r="L281" s="99">
        <f t="shared" si="24"/>
        <v>0</v>
      </c>
      <c r="M281" s="72" t="e">
        <f>M282</f>
        <v>#REF!</v>
      </c>
    </row>
    <row r="282" spans="1:13" ht="26.25">
      <c r="A282" s="64">
        <v>4511</v>
      </c>
      <c r="B282" s="65" t="s">
        <v>68</v>
      </c>
      <c r="C282" s="100">
        <f>SUM(E282:L282)</f>
        <v>5000</v>
      </c>
      <c r="D282" s="100">
        <v>5000</v>
      </c>
      <c r="E282" s="100">
        <v>0</v>
      </c>
      <c r="F282" s="100">
        <v>5000</v>
      </c>
      <c r="G282" s="100">
        <v>0</v>
      </c>
      <c r="H282" s="100">
        <v>0</v>
      </c>
      <c r="I282" s="100">
        <v>0</v>
      </c>
      <c r="J282" s="100">
        <v>0</v>
      </c>
      <c r="K282" s="63">
        <v>0</v>
      </c>
      <c r="L282" s="100">
        <v>0</v>
      </c>
      <c r="M282" s="60" t="e">
        <f>M283</f>
        <v>#REF!</v>
      </c>
    </row>
    <row r="283" spans="1:13" ht="12.75">
      <c r="A283" s="64"/>
      <c r="B283" s="65"/>
      <c r="C283" s="100">
        <v>0</v>
      </c>
      <c r="D283" s="65">
        <v>0</v>
      </c>
      <c r="E283" s="100">
        <v>0</v>
      </c>
      <c r="F283" s="100"/>
      <c r="G283" s="100">
        <v>0</v>
      </c>
      <c r="H283" s="100">
        <v>0</v>
      </c>
      <c r="I283" s="100">
        <v>0</v>
      </c>
      <c r="J283" s="100">
        <v>0</v>
      </c>
      <c r="K283" s="63">
        <v>0</v>
      </c>
      <c r="L283" s="100">
        <v>0</v>
      </c>
      <c r="M283" s="73" t="e">
        <f>#REF!</f>
        <v>#REF!</v>
      </c>
    </row>
    <row r="284" spans="1:13" ht="27" customHeight="1">
      <c r="A284" s="289" t="s">
        <v>131</v>
      </c>
      <c r="B284" s="289"/>
      <c r="C284" s="191">
        <v>174000</v>
      </c>
      <c r="D284" s="191">
        <v>40000</v>
      </c>
      <c r="E284" s="191">
        <v>0</v>
      </c>
      <c r="F284" s="191">
        <f aca="true" t="shared" si="26" ref="F284:H287">F285</f>
        <v>0</v>
      </c>
      <c r="G284" s="191">
        <f t="shared" si="26"/>
        <v>0</v>
      </c>
      <c r="H284" s="191">
        <f t="shared" si="26"/>
        <v>0</v>
      </c>
      <c r="I284" s="191">
        <v>40000</v>
      </c>
      <c r="J284" s="191">
        <f aca="true" t="shared" si="27" ref="J284:K287">J285</f>
        <v>0</v>
      </c>
      <c r="K284" s="192">
        <f t="shared" si="27"/>
        <v>0</v>
      </c>
      <c r="L284" s="191">
        <v>0</v>
      </c>
      <c r="M284" s="63"/>
    </row>
    <row r="285" spans="1:13" ht="14.25" customHeight="1">
      <c r="A285" s="83">
        <v>3</v>
      </c>
      <c r="B285" s="75" t="s">
        <v>17</v>
      </c>
      <c r="C285" s="103">
        <v>174000</v>
      </c>
      <c r="D285" s="103">
        <v>40000</v>
      </c>
      <c r="E285" s="103">
        <v>0</v>
      </c>
      <c r="F285" s="103">
        <f t="shared" si="26"/>
        <v>0</v>
      </c>
      <c r="G285" s="103">
        <f t="shared" si="26"/>
        <v>0</v>
      </c>
      <c r="H285" s="103">
        <f t="shared" si="26"/>
        <v>0</v>
      </c>
      <c r="I285" s="103">
        <v>40000</v>
      </c>
      <c r="J285" s="103">
        <f t="shared" si="27"/>
        <v>0</v>
      </c>
      <c r="K285" s="72">
        <f t="shared" si="27"/>
        <v>0</v>
      </c>
      <c r="L285" s="103">
        <v>0</v>
      </c>
      <c r="M285" s="63"/>
    </row>
    <row r="286" spans="1:13" ht="12.75" customHeight="1">
      <c r="A286" s="76">
        <v>32</v>
      </c>
      <c r="B286" s="77" t="s">
        <v>22</v>
      </c>
      <c r="C286" s="98">
        <v>174000</v>
      </c>
      <c r="D286" s="98">
        <v>40000</v>
      </c>
      <c r="E286" s="98">
        <v>0</v>
      </c>
      <c r="F286" s="98">
        <f t="shared" si="26"/>
        <v>0</v>
      </c>
      <c r="G286" s="98">
        <f t="shared" si="26"/>
        <v>0</v>
      </c>
      <c r="H286" s="98">
        <f t="shared" si="26"/>
        <v>0</v>
      </c>
      <c r="I286" s="98">
        <v>40000</v>
      </c>
      <c r="J286" s="98">
        <f t="shared" si="27"/>
        <v>0</v>
      </c>
      <c r="K286" s="60">
        <f t="shared" si="27"/>
        <v>0</v>
      </c>
      <c r="L286" s="98">
        <v>0</v>
      </c>
      <c r="M286" s="63"/>
    </row>
    <row r="287" spans="1:13" ht="12.75" customHeight="1">
      <c r="A287" s="78">
        <v>323</v>
      </c>
      <c r="B287" s="79" t="s">
        <v>25</v>
      </c>
      <c r="C287" s="99">
        <v>174000</v>
      </c>
      <c r="D287" s="99">
        <v>40000</v>
      </c>
      <c r="E287" s="99">
        <v>0</v>
      </c>
      <c r="F287" s="99">
        <f t="shared" si="26"/>
        <v>0</v>
      </c>
      <c r="G287" s="99">
        <f t="shared" si="26"/>
        <v>0</v>
      </c>
      <c r="H287" s="99">
        <f t="shared" si="26"/>
        <v>0</v>
      </c>
      <c r="I287" s="99">
        <v>40000</v>
      </c>
      <c r="J287" s="99">
        <f t="shared" si="27"/>
        <v>0</v>
      </c>
      <c r="K287" s="73">
        <f t="shared" si="27"/>
        <v>0</v>
      </c>
      <c r="L287" s="99">
        <f>L288</f>
        <v>0</v>
      </c>
      <c r="M287" s="63"/>
    </row>
    <row r="288" spans="1:13" ht="12.75" customHeight="1">
      <c r="A288" s="64">
        <v>3232</v>
      </c>
      <c r="B288" s="65" t="s">
        <v>52</v>
      </c>
      <c r="C288" s="100">
        <v>174000</v>
      </c>
      <c r="D288" s="99">
        <v>40000</v>
      </c>
      <c r="E288" s="100">
        <v>0</v>
      </c>
      <c r="F288" s="100">
        <v>0</v>
      </c>
      <c r="G288" s="100">
        <v>0</v>
      </c>
      <c r="H288" s="100">
        <v>0</v>
      </c>
      <c r="I288" s="99">
        <v>40000</v>
      </c>
      <c r="J288" s="100">
        <v>0</v>
      </c>
      <c r="K288" s="63">
        <v>0</v>
      </c>
      <c r="L288" s="100">
        <v>0</v>
      </c>
      <c r="M288" s="63"/>
    </row>
    <row r="289" spans="1:13" ht="12.75" customHeight="1">
      <c r="A289" s="64"/>
      <c r="B289" s="65"/>
      <c r="C289" s="100">
        <v>0</v>
      </c>
      <c r="D289" s="65">
        <v>0</v>
      </c>
      <c r="E289" s="100">
        <v>0</v>
      </c>
      <c r="F289" s="100">
        <v>0</v>
      </c>
      <c r="G289" s="100"/>
      <c r="H289" s="100">
        <v>0</v>
      </c>
      <c r="I289" s="100"/>
      <c r="J289" s="100">
        <v>0</v>
      </c>
      <c r="K289" s="63">
        <v>0</v>
      </c>
      <c r="L289" s="100">
        <v>0</v>
      </c>
      <c r="M289" s="63"/>
    </row>
    <row r="290" spans="1:13" ht="26.25" customHeight="1">
      <c r="A290" s="289" t="s">
        <v>190</v>
      </c>
      <c r="B290" s="289"/>
      <c r="C290" s="191">
        <v>384200</v>
      </c>
      <c r="D290" s="191">
        <v>615700</v>
      </c>
      <c r="E290" s="191">
        <v>0</v>
      </c>
      <c r="F290" s="191">
        <v>0</v>
      </c>
      <c r="G290" s="191">
        <v>0</v>
      </c>
      <c r="H290" s="191">
        <v>400000</v>
      </c>
      <c r="I290" s="191">
        <v>215700</v>
      </c>
      <c r="J290" s="191">
        <v>0</v>
      </c>
      <c r="K290" s="192">
        <v>0</v>
      </c>
      <c r="L290" s="191">
        <v>0</v>
      </c>
      <c r="M290" s="63"/>
    </row>
    <row r="291" spans="1:13" ht="12" customHeight="1">
      <c r="A291" s="55">
        <v>3</v>
      </c>
      <c r="B291" s="71" t="s">
        <v>17</v>
      </c>
      <c r="C291" s="103">
        <v>153000</v>
      </c>
      <c r="D291" s="103">
        <v>215700</v>
      </c>
      <c r="E291" s="210">
        <v>0</v>
      </c>
      <c r="F291" s="180">
        <v>0</v>
      </c>
      <c r="G291" s="210">
        <v>0</v>
      </c>
      <c r="H291" s="103">
        <v>0</v>
      </c>
      <c r="I291" s="103">
        <v>215700</v>
      </c>
      <c r="J291" s="210">
        <v>0</v>
      </c>
      <c r="K291" s="71">
        <v>0</v>
      </c>
      <c r="L291" s="180">
        <v>0</v>
      </c>
      <c r="M291" s="63"/>
    </row>
    <row r="292" spans="1:13" ht="12" customHeight="1">
      <c r="A292" s="58">
        <v>37</v>
      </c>
      <c r="B292" s="59" t="s">
        <v>22</v>
      </c>
      <c r="C292" s="98">
        <v>153000</v>
      </c>
      <c r="D292" s="98">
        <v>215700</v>
      </c>
      <c r="E292" s="211">
        <v>0</v>
      </c>
      <c r="F292" s="206">
        <v>0</v>
      </c>
      <c r="G292" s="211">
        <v>0</v>
      </c>
      <c r="H292" s="98">
        <v>0</v>
      </c>
      <c r="I292" s="98">
        <v>215700</v>
      </c>
      <c r="J292" s="211">
        <v>0</v>
      </c>
      <c r="K292" s="59">
        <v>0</v>
      </c>
      <c r="L292" s="206">
        <v>0</v>
      </c>
      <c r="M292" s="63"/>
    </row>
    <row r="293" spans="1:13" ht="24" customHeight="1">
      <c r="A293" s="61">
        <v>372</v>
      </c>
      <c r="B293" s="62" t="s">
        <v>121</v>
      </c>
      <c r="C293" s="98">
        <v>153000</v>
      </c>
      <c r="D293" s="98">
        <v>215700</v>
      </c>
      <c r="E293" s="211">
        <v>0</v>
      </c>
      <c r="F293" s="206">
        <v>0</v>
      </c>
      <c r="G293" s="211">
        <v>0</v>
      </c>
      <c r="H293" s="98">
        <v>0</v>
      </c>
      <c r="I293" s="98">
        <v>215700</v>
      </c>
      <c r="J293" s="211">
        <v>0</v>
      </c>
      <c r="K293" s="59">
        <v>0</v>
      </c>
      <c r="L293" s="206">
        <v>0</v>
      </c>
      <c r="M293" s="63"/>
    </row>
    <row r="294" spans="1:13" ht="13.5" customHeight="1">
      <c r="A294" s="64">
        <v>3722</v>
      </c>
      <c r="B294" s="65" t="s">
        <v>109</v>
      </c>
      <c r="C294" s="100">
        <v>153000</v>
      </c>
      <c r="D294" s="100">
        <v>215700</v>
      </c>
      <c r="E294" s="181">
        <v>0</v>
      </c>
      <c r="F294" s="100">
        <v>0</v>
      </c>
      <c r="G294" s="100">
        <v>0</v>
      </c>
      <c r="H294" s="100">
        <v>0</v>
      </c>
      <c r="I294" s="100">
        <v>215700</v>
      </c>
      <c r="J294" s="100">
        <v>0</v>
      </c>
      <c r="K294" s="63">
        <v>0</v>
      </c>
      <c r="L294" s="199">
        <v>0</v>
      </c>
      <c r="M294" s="63"/>
    </row>
    <row r="295" spans="1:13" ht="26.25">
      <c r="A295" s="55">
        <v>4</v>
      </c>
      <c r="B295" s="71" t="s">
        <v>137</v>
      </c>
      <c r="C295" s="103">
        <v>231200</v>
      </c>
      <c r="D295" s="103">
        <v>400000</v>
      </c>
      <c r="E295" s="177">
        <v>0</v>
      </c>
      <c r="F295" s="180">
        <v>0</v>
      </c>
      <c r="G295" s="210">
        <v>0</v>
      </c>
      <c r="H295" s="103">
        <v>400000</v>
      </c>
      <c r="I295" s="103">
        <v>0</v>
      </c>
      <c r="J295" s="210">
        <v>0</v>
      </c>
      <c r="K295" s="71">
        <v>0</v>
      </c>
      <c r="L295" s="100">
        <v>0</v>
      </c>
      <c r="M295" s="30"/>
    </row>
    <row r="296" spans="1:13" ht="26.25">
      <c r="A296" s="55">
        <v>42</v>
      </c>
      <c r="B296" s="59" t="s">
        <v>138</v>
      </c>
      <c r="C296" s="98">
        <v>231200</v>
      </c>
      <c r="D296" s="98">
        <v>400000</v>
      </c>
      <c r="E296" s="98">
        <v>0</v>
      </c>
      <c r="F296" s="206">
        <v>0</v>
      </c>
      <c r="G296" s="211">
        <v>0</v>
      </c>
      <c r="H296" s="98">
        <v>400000</v>
      </c>
      <c r="I296" s="98">
        <v>0</v>
      </c>
      <c r="J296" s="211">
        <v>0</v>
      </c>
      <c r="K296" s="59">
        <v>0</v>
      </c>
      <c r="L296" s="206">
        <v>0</v>
      </c>
      <c r="M296" s="1"/>
    </row>
    <row r="297" spans="1:13" ht="26.25">
      <c r="A297" s="61">
        <v>424</v>
      </c>
      <c r="B297" s="62" t="s">
        <v>32</v>
      </c>
      <c r="C297" s="99">
        <v>231200</v>
      </c>
      <c r="D297" s="100">
        <v>400000</v>
      </c>
      <c r="E297" s="100">
        <v>0</v>
      </c>
      <c r="F297" s="100">
        <v>0</v>
      </c>
      <c r="G297" s="100">
        <v>0</v>
      </c>
      <c r="H297" s="100">
        <v>400000</v>
      </c>
      <c r="I297" s="100">
        <v>0</v>
      </c>
      <c r="J297" s="100">
        <v>0</v>
      </c>
      <c r="K297" s="63">
        <v>0</v>
      </c>
      <c r="L297" s="100">
        <v>0</v>
      </c>
      <c r="M297" s="1"/>
    </row>
    <row r="298" spans="1:13" ht="12.75">
      <c r="A298" s="64">
        <v>4241</v>
      </c>
      <c r="B298" s="65" t="s">
        <v>183</v>
      </c>
      <c r="C298" s="100">
        <v>231200</v>
      </c>
      <c r="D298" s="100">
        <v>400000</v>
      </c>
      <c r="E298" s="100">
        <v>0</v>
      </c>
      <c r="F298" s="100">
        <v>0</v>
      </c>
      <c r="G298" s="100">
        <v>0</v>
      </c>
      <c r="H298" s="100">
        <v>400000</v>
      </c>
      <c r="I298" s="100"/>
      <c r="J298" s="100"/>
      <c r="K298" s="63">
        <v>0</v>
      </c>
      <c r="L298" s="100"/>
      <c r="M298" s="1"/>
    </row>
    <row r="299" spans="1:13" ht="12.75">
      <c r="A299" s="64"/>
      <c r="B299" s="65"/>
      <c r="C299" s="100"/>
      <c r="D299" s="100"/>
      <c r="E299" s="100"/>
      <c r="F299" s="100"/>
      <c r="G299" s="100"/>
      <c r="H299" s="100"/>
      <c r="I299" s="100"/>
      <c r="J299" s="100"/>
      <c r="K299" s="63"/>
      <c r="L299" s="100"/>
      <c r="M299" s="1"/>
    </row>
    <row r="300" spans="1:13" ht="24" customHeight="1">
      <c r="A300" s="308" t="s">
        <v>184</v>
      </c>
      <c r="B300" s="293"/>
      <c r="C300" s="191">
        <v>57600</v>
      </c>
      <c r="D300" s="191">
        <v>57600</v>
      </c>
      <c r="E300" s="191"/>
      <c r="F300" s="191"/>
      <c r="G300" s="191"/>
      <c r="H300" s="191"/>
      <c r="I300" s="191"/>
      <c r="J300" s="191"/>
      <c r="K300" s="234">
        <v>57600</v>
      </c>
      <c r="L300" s="192"/>
      <c r="M300" s="1"/>
    </row>
    <row r="301" spans="1:13" ht="12.75">
      <c r="A301" s="74">
        <v>3</v>
      </c>
      <c r="B301" s="75" t="s">
        <v>17</v>
      </c>
      <c r="C301" s="103"/>
      <c r="D301" s="103">
        <v>57600</v>
      </c>
      <c r="E301" s="103"/>
      <c r="F301" s="103"/>
      <c r="G301" s="103"/>
      <c r="H301" s="103"/>
      <c r="I301" s="103"/>
      <c r="J301" s="103"/>
      <c r="K301" s="235">
        <v>57600</v>
      </c>
      <c r="L301" s="103"/>
      <c r="M301" s="1"/>
    </row>
    <row r="302" spans="1:13" ht="12.75">
      <c r="A302" s="58">
        <v>32</v>
      </c>
      <c r="B302" s="59" t="s">
        <v>22</v>
      </c>
      <c r="C302" s="98"/>
      <c r="D302" s="98">
        <v>57600</v>
      </c>
      <c r="E302" s="211"/>
      <c r="F302" s="206"/>
      <c r="G302" s="211"/>
      <c r="H302" s="98"/>
      <c r="I302" s="98"/>
      <c r="J302" s="211"/>
      <c r="K302" s="226">
        <v>57600</v>
      </c>
      <c r="L302" s="206"/>
      <c r="M302" s="1"/>
    </row>
    <row r="303" spans="1:13" ht="12.75">
      <c r="A303" s="61">
        <v>322</v>
      </c>
      <c r="B303" s="62" t="s">
        <v>24</v>
      </c>
      <c r="C303" s="99"/>
      <c r="D303" s="99">
        <v>51000</v>
      </c>
      <c r="E303" s="99"/>
      <c r="F303" s="99"/>
      <c r="G303" s="99"/>
      <c r="H303" s="99"/>
      <c r="I303" s="99"/>
      <c r="J303" s="99"/>
      <c r="K303" s="182">
        <v>51000</v>
      </c>
      <c r="L303" s="99"/>
      <c r="M303" s="1"/>
    </row>
    <row r="304" spans="1:13" ht="12.75">
      <c r="A304" s="64">
        <v>3221</v>
      </c>
      <c r="B304" s="65" t="s">
        <v>185</v>
      </c>
      <c r="C304" s="100" t="s">
        <v>88</v>
      </c>
      <c r="D304" s="100">
        <v>10000</v>
      </c>
      <c r="E304" s="100"/>
      <c r="F304" s="100"/>
      <c r="G304" s="100"/>
      <c r="H304" s="100"/>
      <c r="I304" s="100"/>
      <c r="J304" s="100"/>
      <c r="K304" s="233">
        <v>10000</v>
      </c>
      <c r="L304" s="100"/>
      <c r="M304" s="1"/>
    </row>
    <row r="305" spans="1:13" ht="12.75">
      <c r="A305" s="64">
        <v>3225</v>
      </c>
      <c r="B305" s="65" t="s">
        <v>49</v>
      </c>
      <c r="C305" s="100" t="s">
        <v>88</v>
      </c>
      <c r="D305" s="100">
        <v>41000</v>
      </c>
      <c r="E305" s="100"/>
      <c r="F305" s="100"/>
      <c r="G305" s="100"/>
      <c r="H305" s="100"/>
      <c r="I305" s="100"/>
      <c r="J305" s="100"/>
      <c r="K305" s="233">
        <v>41000</v>
      </c>
      <c r="L305" s="100"/>
      <c r="M305" s="1"/>
    </row>
    <row r="306" spans="1:13" ht="26.25">
      <c r="A306" s="61">
        <v>4</v>
      </c>
      <c r="B306" s="62" t="s">
        <v>186</v>
      </c>
      <c r="C306" s="99" t="s">
        <v>88</v>
      </c>
      <c r="D306" s="99">
        <v>6600</v>
      </c>
      <c r="E306" s="99"/>
      <c r="F306" s="99"/>
      <c r="G306" s="99"/>
      <c r="H306" s="99"/>
      <c r="I306" s="99"/>
      <c r="J306" s="99"/>
      <c r="K306" s="182">
        <v>6600</v>
      </c>
      <c r="L306" s="99"/>
      <c r="M306" s="1"/>
    </row>
    <row r="307" spans="1:13" ht="26.25">
      <c r="A307" s="58">
        <v>42</v>
      </c>
      <c r="B307" s="59" t="s">
        <v>138</v>
      </c>
      <c r="C307" s="98" t="s">
        <v>88</v>
      </c>
      <c r="D307" s="98">
        <v>6600</v>
      </c>
      <c r="E307" s="211"/>
      <c r="F307" s="206"/>
      <c r="G307" s="211"/>
      <c r="H307" s="98"/>
      <c r="I307" s="98"/>
      <c r="J307" s="211"/>
      <c r="K307" s="226">
        <v>6600</v>
      </c>
      <c r="L307" s="206"/>
      <c r="M307" s="1"/>
    </row>
    <row r="308" spans="1:13" ht="12.75">
      <c r="A308" s="61">
        <v>422</v>
      </c>
      <c r="B308" s="62" t="s">
        <v>29</v>
      </c>
      <c r="C308" s="99" t="s">
        <v>88</v>
      </c>
      <c r="D308" s="99">
        <v>6600</v>
      </c>
      <c r="E308" s="99"/>
      <c r="F308" s="99"/>
      <c r="G308" s="99"/>
      <c r="H308" s="99"/>
      <c r="I308" s="99"/>
      <c r="J308" s="99"/>
      <c r="K308" s="182">
        <v>6600</v>
      </c>
      <c r="L308" s="99"/>
      <c r="M308" s="1"/>
    </row>
    <row r="309" spans="1:13" ht="12.75">
      <c r="A309" s="64">
        <v>4226</v>
      </c>
      <c r="B309" s="65" t="s">
        <v>181</v>
      </c>
      <c r="C309" s="100" t="s">
        <v>88</v>
      </c>
      <c r="D309" s="238">
        <v>6600</v>
      </c>
      <c r="E309" s="100"/>
      <c r="F309" s="100"/>
      <c r="G309" s="100"/>
      <c r="H309" s="100" t="s">
        <v>88</v>
      </c>
      <c r="I309" s="100"/>
      <c r="J309" s="100"/>
      <c r="K309" s="233">
        <v>6600</v>
      </c>
      <c r="L309" s="100"/>
      <c r="M309" s="1"/>
    </row>
    <row r="310" spans="1:13" ht="12.75">
      <c r="A310" s="64"/>
      <c r="B310" s="65"/>
      <c r="C310" s="100"/>
      <c r="D310" s="65"/>
      <c r="E310" s="100"/>
      <c r="F310" s="100"/>
      <c r="G310" s="100"/>
      <c r="H310" s="100"/>
      <c r="I310" s="100"/>
      <c r="J310" s="100"/>
      <c r="K310" s="233"/>
      <c r="L310" s="100"/>
      <c r="M310" s="1"/>
    </row>
    <row r="311" spans="1:13" ht="12.75">
      <c r="A311" s="302" t="s">
        <v>173</v>
      </c>
      <c r="B311" s="302"/>
      <c r="C311" s="105">
        <v>14619790.48</v>
      </c>
      <c r="D311" s="105">
        <v>15190866.8</v>
      </c>
      <c r="E311" s="105">
        <v>3029412.8</v>
      </c>
      <c r="F311" s="152">
        <v>310574</v>
      </c>
      <c r="G311" s="236">
        <v>712210</v>
      </c>
      <c r="H311" s="152">
        <v>10398460</v>
      </c>
      <c r="I311" s="105">
        <v>606600</v>
      </c>
      <c r="J311" s="105">
        <v>15912</v>
      </c>
      <c r="K311" s="236">
        <v>57600</v>
      </c>
      <c r="L311" s="105">
        <v>60098</v>
      </c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37"/>
      <c r="B313" s="8"/>
      <c r="C313" s="8"/>
      <c r="D313" s="8"/>
      <c r="E313" s="96"/>
      <c r="F313" s="151"/>
      <c r="G313" s="30"/>
      <c r="H313" s="30"/>
      <c r="I313" s="30"/>
      <c r="J313" s="96"/>
      <c r="K313" s="96"/>
      <c r="L313" s="96"/>
      <c r="M313" s="1"/>
    </row>
    <row r="314" spans="1:13" ht="12.75">
      <c r="A314" s="301" t="s">
        <v>191</v>
      </c>
      <c r="B314" s="300"/>
      <c r="C314"/>
      <c r="D314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301" t="s">
        <v>193</v>
      </c>
      <c r="B315" s="300"/>
      <c r="C315" s="8"/>
      <c r="D315" s="8"/>
      <c r="E315" s="1"/>
      <c r="F315" s="1"/>
      <c r="G315" s="1"/>
      <c r="H315" s="1"/>
      <c r="I315" s="1"/>
      <c r="J315" s="299" t="s">
        <v>113</v>
      </c>
      <c r="K315" s="299"/>
      <c r="L315" s="299"/>
      <c r="M315" s="1"/>
    </row>
    <row r="316" spans="1:13" ht="12.75">
      <c r="A316" s="301" t="s">
        <v>194</v>
      </c>
      <c r="B316" s="300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38"/>
      <c r="B317" s="8"/>
      <c r="C317" s="8"/>
      <c r="D317" s="8"/>
      <c r="E317" s="1"/>
      <c r="F317" s="1"/>
      <c r="G317" s="1"/>
      <c r="H317" s="1"/>
      <c r="I317" s="1"/>
      <c r="J317" s="299" t="s">
        <v>116</v>
      </c>
      <c r="K317" s="299"/>
      <c r="L317" s="299"/>
      <c r="M317" s="1"/>
    </row>
    <row r="318" spans="1:13" ht="12.75">
      <c r="A318" s="38"/>
      <c r="B318" s="8"/>
      <c r="C318" s="8"/>
      <c r="D318" s="8"/>
      <c r="E318" s="1"/>
      <c r="F318" s="1"/>
      <c r="G318" s="1"/>
      <c r="H318" s="1"/>
      <c r="I318" s="1"/>
      <c r="J318" s="299" t="s">
        <v>115</v>
      </c>
      <c r="K318" s="299"/>
      <c r="L318" s="299"/>
      <c r="M318" s="1"/>
    </row>
    <row r="319" spans="1:13" ht="12.75">
      <c r="A319" s="38"/>
      <c r="B319" s="8"/>
      <c r="C319" s="8"/>
      <c r="D319" s="8"/>
      <c r="E319" s="1"/>
      <c r="F319" s="1"/>
      <c r="G319" s="1"/>
      <c r="H319" s="1"/>
      <c r="I319" s="1"/>
      <c r="J319" s="300"/>
      <c r="K319" s="300"/>
      <c r="L319" s="300"/>
      <c r="M319" s="1"/>
    </row>
    <row r="320" spans="1:13" ht="12.75">
      <c r="A320" s="38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38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38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38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38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38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38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38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38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38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38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38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38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38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38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38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38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38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38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38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38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38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38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38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38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38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38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38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38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38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38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38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38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38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38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38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38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38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38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38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38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38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38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38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38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38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38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38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38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38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38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38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38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38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38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38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38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38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38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38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38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38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38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38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38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38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38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38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38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38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38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38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38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38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38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38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38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38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38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38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38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38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38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38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38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38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38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38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38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38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38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38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38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38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38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38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38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38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38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38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38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38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38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38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38"/>
      <c r="B424" s="8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38"/>
      <c r="B425" s="8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38"/>
      <c r="B426" s="8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38"/>
      <c r="B427" s="8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38"/>
      <c r="B428" s="8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38"/>
      <c r="B429" s="8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38"/>
      <c r="B430" s="8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38"/>
      <c r="B431" s="8"/>
      <c r="C431" s="8"/>
      <c r="D431" s="8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38"/>
      <c r="B432" s="8"/>
      <c r="C432" s="8"/>
      <c r="D432" s="8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38"/>
      <c r="B433" s="8"/>
      <c r="C433" s="8"/>
      <c r="D433" s="8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38"/>
      <c r="B434" s="8"/>
      <c r="C434" s="8"/>
      <c r="D434" s="8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38"/>
      <c r="B435" s="8"/>
      <c r="C435" s="8"/>
      <c r="D435" s="8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38"/>
      <c r="B436" s="8"/>
      <c r="C436" s="8"/>
      <c r="D436" s="8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38"/>
      <c r="B437" s="8"/>
      <c r="C437" s="8"/>
      <c r="D437" s="8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38"/>
      <c r="B438" s="8"/>
      <c r="C438" s="8"/>
      <c r="D438" s="8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38"/>
      <c r="B439" s="8"/>
      <c r="C439" s="8"/>
      <c r="D439" s="8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38"/>
      <c r="B440" s="8"/>
      <c r="C440" s="8"/>
      <c r="D440" s="8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38"/>
      <c r="B441" s="8"/>
      <c r="C441" s="8"/>
      <c r="D441" s="8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38"/>
      <c r="B442" s="8"/>
      <c r="C442" s="8"/>
      <c r="D442" s="8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38"/>
      <c r="B443" s="8"/>
      <c r="C443" s="8"/>
      <c r="D443" s="8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38"/>
      <c r="B444" s="8"/>
      <c r="C444" s="8"/>
      <c r="D444" s="8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38"/>
      <c r="B445" s="8"/>
      <c r="C445" s="8"/>
      <c r="D445" s="8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38"/>
      <c r="B446" s="8"/>
      <c r="C446" s="8"/>
      <c r="D446" s="8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38"/>
      <c r="B447" s="8"/>
      <c r="C447" s="8"/>
      <c r="D447" s="8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38"/>
      <c r="B448" s="8"/>
      <c r="C448" s="8"/>
      <c r="D448" s="8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38"/>
      <c r="B449" s="8"/>
      <c r="C449" s="8"/>
      <c r="D449" s="8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38"/>
      <c r="B450" s="8"/>
      <c r="C450" s="8"/>
      <c r="D450" s="8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38"/>
      <c r="B451" s="8"/>
      <c r="C451" s="8"/>
      <c r="D451" s="8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38"/>
      <c r="B452" s="8"/>
      <c r="C452" s="8"/>
      <c r="D452" s="8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38"/>
      <c r="B453" s="8"/>
      <c r="C453" s="8"/>
      <c r="D453" s="8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38"/>
      <c r="B454" s="8"/>
      <c r="C454" s="8"/>
      <c r="D454" s="8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38"/>
      <c r="B455" s="8"/>
      <c r="C455" s="8"/>
      <c r="D455" s="8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38"/>
      <c r="B456" s="8"/>
      <c r="C456" s="8"/>
      <c r="D456" s="8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38"/>
      <c r="B457" s="8"/>
      <c r="C457" s="8"/>
      <c r="D457" s="8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38"/>
      <c r="B458" s="8"/>
      <c r="C458" s="8"/>
      <c r="D458" s="8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38"/>
      <c r="B459" s="8"/>
      <c r="C459" s="8"/>
      <c r="D459" s="8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38"/>
      <c r="B460" s="8"/>
      <c r="C460" s="8"/>
      <c r="D460" s="8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38"/>
      <c r="B461" s="8"/>
      <c r="C461" s="8"/>
      <c r="D461" s="8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38"/>
      <c r="B462" s="8"/>
      <c r="C462" s="8"/>
      <c r="D462" s="8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38"/>
      <c r="B463" s="8"/>
      <c r="C463" s="8"/>
      <c r="D463" s="8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38"/>
      <c r="B464" s="8"/>
      <c r="C464" s="8"/>
      <c r="D464" s="8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38"/>
      <c r="B465" s="8"/>
      <c r="C465" s="8"/>
      <c r="D465" s="8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38"/>
      <c r="B466" s="8"/>
      <c r="C466" s="8"/>
      <c r="D466" s="8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38"/>
      <c r="B467" s="8"/>
      <c r="C467" s="8"/>
      <c r="D467" s="8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38"/>
      <c r="B468" s="8"/>
      <c r="C468" s="8"/>
      <c r="D468" s="8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38"/>
      <c r="B469" s="8"/>
      <c r="C469" s="8"/>
      <c r="D469" s="8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38"/>
      <c r="B470" s="8"/>
      <c r="C470" s="8"/>
      <c r="D470" s="8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38"/>
      <c r="B471" s="8"/>
      <c r="C471" s="8"/>
      <c r="D471" s="8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38"/>
      <c r="B472" s="8"/>
      <c r="C472" s="8"/>
      <c r="D472" s="8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38"/>
      <c r="B473" s="8"/>
      <c r="C473" s="8"/>
      <c r="D473" s="8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38"/>
      <c r="B474" s="8"/>
      <c r="C474" s="8"/>
      <c r="D474" s="8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38"/>
      <c r="B475" s="8"/>
      <c r="C475" s="8"/>
      <c r="D475" s="8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38"/>
      <c r="B476" s="8"/>
      <c r="C476" s="8"/>
      <c r="D476" s="8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38"/>
      <c r="B477" s="8"/>
      <c r="C477" s="8"/>
      <c r="D477" s="8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38"/>
      <c r="B478" s="8"/>
      <c r="C478" s="8"/>
      <c r="D478" s="8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38"/>
      <c r="B479" s="8"/>
      <c r="C479" s="8"/>
      <c r="D479" s="8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38"/>
      <c r="B480" s="8"/>
      <c r="C480" s="8"/>
      <c r="D480" s="8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38"/>
      <c r="B481" s="8"/>
      <c r="C481" s="8"/>
      <c r="D481" s="8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38"/>
      <c r="B482" s="8"/>
      <c r="C482" s="8"/>
      <c r="D482" s="8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38"/>
      <c r="B483" s="8"/>
      <c r="C483" s="8"/>
      <c r="D483" s="8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38"/>
      <c r="B484" s="8"/>
      <c r="C484" s="8"/>
      <c r="D484" s="8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38"/>
      <c r="B485" s="8"/>
      <c r="C485" s="8"/>
      <c r="D485" s="8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38"/>
      <c r="B486" s="8"/>
      <c r="C486" s="8"/>
      <c r="D486" s="8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38"/>
      <c r="B487" s="8"/>
      <c r="C487" s="8"/>
      <c r="D487" s="8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38"/>
      <c r="B488" s="8"/>
      <c r="C488" s="8"/>
      <c r="D488" s="8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38"/>
      <c r="B489" s="8"/>
      <c r="C489" s="8"/>
      <c r="D489" s="8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38"/>
      <c r="B490" s="8"/>
      <c r="C490" s="8"/>
      <c r="D490" s="8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38"/>
      <c r="B491" s="8"/>
      <c r="C491" s="8"/>
      <c r="D491" s="8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38"/>
      <c r="B492" s="8"/>
      <c r="C492" s="8"/>
      <c r="D492" s="8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38"/>
      <c r="B493" s="8"/>
      <c r="C493" s="8"/>
      <c r="D493" s="8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38"/>
      <c r="B494" s="8"/>
      <c r="C494" s="8"/>
      <c r="D494" s="8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38"/>
      <c r="B495" s="8"/>
      <c r="C495" s="8"/>
      <c r="D495" s="8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38"/>
      <c r="B496" s="8"/>
      <c r="C496" s="8"/>
      <c r="D496" s="8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38"/>
      <c r="B497" s="8"/>
      <c r="C497" s="8"/>
      <c r="D497" s="8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38"/>
      <c r="B498" s="8"/>
      <c r="C498" s="8"/>
      <c r="D498" s="8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38"/>
      <c r="B499" s="8"/>
      <c r="C499" s="8"/>
      <c r="D499" s="8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38"/>
      <c r="B500" s="8"/>
      <c r="C500" s="8"/>
      <c r="D500" s="8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38"/>
      <c r="B501" s="8"/>
      <c r="C501" s="8"/>
      <c r="D501" s="8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38"/>
      <c r="B502" s="8"/>
      <c r="C502" s="8"/>
      <c r="D502" s="8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38"/>
      <c r="B503" s="8"/>
      <c r="C503" s="8"/>
      <c r="D503" s="8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38"/>
      <c r="B504" s="8"/>
      <c r="C504" s="8"/>
      <c r="D504" s="8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38"/>
      <c r="B505" s="8"/>
      <c r="C505" s="8"/>
      <c r="D505" s="8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38"/>
      <c r="B506" s="8"/>
      <c r="C506" s="8"/>
      <c r="D506" s="8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38"/>
      <c r="B507" s="8"/>
      <c r="C507" s="8"/>
      <c r="D507" s="8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38"/>
      <c r="B508" s="8"/>
      <c r="C508" s="8"/>
      <c r="D508" s="8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38"/>
      <c r="B509" s="8"/>
      <c r="C509" s="8"/>
      <c r="D509" s="8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38"/>
      <c r="B510" s="8"/>
      <c r="C510" s="8"/>
      <c r="D510" s="8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38"/>
      <c r="B511" s="8"/>
      <c r="C511" s="8"/>
      <c r="D511" s="8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38"/>
      <c r="B512" s="8"/>
      <c r="C512" s="8"/>
      <c r="D512" s="8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38"/>
      <c r="B513" s="8"/>
      <c r="C513" s="8"/>
      <c r="D513" s="8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38"/>
      <c r="B514" s="8"/>
      <c r="C514" s="8"/>
      <c r="D514" s="8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38"/>
      <c r="B515" s="8"/>
      <c r="C515" s="8"/>
      <c r="D515" s="8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38"/>
      <c r="B516" s="8"/>
      <c r="C516" s="8"/>
      <c r="D516" s="8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38"/>
      <c r="B517" s="8"/>
      <c r="C517" s="8"/>
      <c r="D517" s="8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38"/>
      <c r="B518" s="8"/>
      <c r="C518" s="8"/>
      <c r="D518" s="8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38"/>
      <c r="B519" s="8"/>
      <c r="C519" s="8"/>
      <c r="D519" s="8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38"/>
      <c r="B520" s="8"/>
      <c r="C520" s="8"/>
      <c r="D520" s="8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38"/>
      <c r="B521" s="8"/>
      <c r="C521" s="8"/>
      <c r="D521" s="8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38"/>
      <c r="B522" s="8"/>
      <c r="C522" s="8"/>
      <c r="D522" s="8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38"/>
      <c r="B523" s="8"/>
      <c r="C523" s="8"/>
      <c r="D523" s="8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38"/>
      <c r="B524" s="8"/>
      <c r="C524" s="8"/>
      <c r="D524" s="8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38"/>
      <c r="B525" s="8"/>
      <c r="C525" s="8"/>
      <c r="D525" s="8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38"/>
      <c r="B526" s="8"/>
      <c r="C526" s="8"/>
      <c r="D526" s="8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38"/>
      <c r="B527" s="8"/>
      <c r="C527" s="8"/>
      <c r="D527" s="8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38"/>
      <c r="B528" s="8"/>
      <c r="C528" s="8"/>
      <c r="D528" s="8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38"/>
      <c r="B529" s="8"/>
      <c r="C529" s="8"/>
      <c r="D529" s="8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38"/>
      <c r="B530" s="8"/>
      <c r="C530" s="8"/>
      <c r="D530" s="8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38"/>
      <c r="B531" s="8"/>
      <c r="C531" s="8"/>
      <c r="D531" s="8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38"/>
      <c r="B532" s="8"/>
      <c r="C532" s="8"/>
      <c r="D532" s="8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38"/>
      <c r="B533" s="8"/>
      <c r="C533" s="8"/>
      <c r="D533" s="8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38"/>
      <c r="B534" s="8"/>
      <c r="C534" s="8"/>
      <c r="D534" s="8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38"/>
      <c r="B535" s="8"/>
      <c r="C535" s="8"/>
      <c r="D535" s="8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38"/>
      <c r="B536" s="8"/>
      <c r="C536" s="8"/>
      <c r="D536" s="8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38"/>
      <c r="B537" s="8"/>
      <c r="C537" s="8"/>
      <c r="D537" s="8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38"/>
      <c r="B538" s="8"/>
      <c r="C538" s="8"/>
      <c r="D538" s="8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38"/>
      <c r="B539" s="8"/>
      <c r="C539" s="8"/>
      <c r="D539" s="8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38"/>
      <c r="B540" s="8"/>
      <c r="C540" s="8"/>
      <c r="D540" s="8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38"/>
      <c r="B541" s="8"/>
      <c r="C541" s="8"/>
      <c r="D541" s="8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38"/>
      <c r="B542" s="8"/>
      <c r="C542" s="8"/>
      <c r="D542" s="8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38"/>
      <c r="B543" s="8"/>
      <c r="C543" s="8"/>
      <c r="D543" s="8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38"/>
      <c r="B544" s="8"/>
      <c r="C544" s="8"/>
      <c r="D544" s="8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38"/>
      <c r="B545" s="8"/>
      <c r="C545" s="8"/>
      <c r="D545" s="8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38"/>
      <c r="B546" s="8"/>
      <c r="C546" s="8"/>
      <c r="D546" s="8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38"/>
      <c r="B547" s="8"/>
      <c r="C547" s="8"/>
      <c r="D547" s="8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38"/>
      <c r="B548" s="8"/>
      <c r="C548" s="8"/>
      <c r="D548" s="8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38"/>
      <c r="B549" s="8"/>
      <c r="C549" s="8"/>
      <c r="D549" s="8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38"/>
      <c r="B550" s="8"/>
      <c r="C550" s="8"/>
      <c r="D550" s="8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38"/>
      <c r="B551" s="8"/>
      <c r="C551" s="8"/>
      <c r="D551" s="8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38"/>
      <c r="B552" s="8"/>
      <c r="C552" s="8"/>
      <c r="D552" s="8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38"/>
      <c r="B553" s="8"/>
      <c r="C553" s="8"/>
      <c r="D553" s="8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38"/>
      <c r="B554" s="8"/>
      <c r="C554" s="8"/>
      <c r="D554" s="8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38"/>
      <c r="B555" s="8"/>
      <c r="C555" s="8"/>
      <c r="D555" s="8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38"/>
      <c r="B556" s="8"/>
      <c r="C556" s="8"/>
      <c r="D556" s="8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38"/>
      <c r="B557" s="8"/>
      <c r="C557" s="8"/>
      <c r="D557" s="8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38"/>
      <c r="B558" s="8"/>
      <c r="C558" s="8"/>
      <c r="D558" s="8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38"/>
      <c r="B559" s="8"/>
      <c r="C559" s="8"/>
      <c r="D559" s="8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38"/>
      <c r="B560" s="8"/>
      <c r="C560" s="8"/>
      <c r="D560" s="8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38"/>
      <c r="B561" s="8"/>
      <c r="C561" s="8"/>
      <c r="D561" s="8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38"/>
      <c r="B562" s="8"/>
      <c r="C562" s="8"/>
      <c r="D562" s="8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38"/>
      <c r="B563" s="8"/>
      <c r="C563" s="8"/>
      <c r="D563" s="8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38"/>
      <c r="B564" s="8"/>
      <c r="C564" s="8"/>
      <c r="D564" s="8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38"/>
      <c r="B565" s="8"/>
      <c r="C565" s="8"/>
      <c r="D565" s="8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38"/>
      <c r="B566" s="8"/>
      <c r="C566" s="8"/>
      <c r="D566" s="8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38"/>
      <c r="B567" s="8"/>
      <c r="C567" s="8"/>
      <c r="D567" s="8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38"/>
      <c r="B568" s="8"/>
      <c r="C568" s="8"/>
      <c r="D568" s="8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38"/>
      <c r="B569" s="8"/>
      <c r="C569" s="8"/>
      <c r="D569" s="8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38"/>
      <c r="B570" s="8"/>
      <c r="C570" s="8"/>
      <c r="D570" s="8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38"/>
      <c r="B571" s="8"/>
      <c r="C571" s="8"/>
      <c r="D571" s="8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38"/>
      <c r="B572" s="8"/>
      <c r="C572" s="8"/>
      <c r="D572" s="8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38"/>
      <c r="B573" s="8"/>
      <c r="C573" s="8"/>
      <c r="D573" s="8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38"/>
      <c r="B574" s="8"/>
      <c r="C574" s="8"/>
      <c r="D574" s="8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38"/>
      <c r="B575" s="8"/>
      <c r="C575" s="8"/>
      <c r="D575" s="8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38"/>
      <c r="B576" s="8"/>
      <c r="C576" s="8"/>
      <c r="D576" s="8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38"/>
      <c r="B577" s="8"/>
      <c r="C577" s="8"/>
      <c r="D577" s="8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38"/>
      <c r="B578" s="8"/>
      <c r="C578" s="8"/>
      <c r="D578" s="8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38"/>
      <c r="B579" s="8"/>
      <c r="C579" s="8"/>
      <c r="D579" s="8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38"/>
      <c r="B580" s="8"/>
      <c r="C580" s="8"/>
      <c r="D580" s="8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38"/>
      <c r="B581" s="8"/>
      <c r="C581" s="8"/>
      <c r="D581" s="8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38"/>
      <c r="B582" s="8"/>
      <c r="C582" s="8"/>
      <c r="D582" s="8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38"/>
      <c r="B583" s="8"/>
      <c r="C583" s="8"/>
      <c r="D583" s="8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38"/>
      <c r="B584" s="8"/>
      <c r="C584" s="8"/>
      <c r="D584" s="8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38"/>
      <c r="B585" s="8"/>
      <c r="C585" s="8"/>
      <c r="D585" s="8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38"/>
      <c r="B586" s="8"/>
      <c r="C586" s="8"/>
      <c r="D586" s="8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38"/>
      <c r="B587" s="8"/>
      <c r="C587" s="8"/>
      <c r="D587" s="8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38"/>
      <c r="B588" s="8"/>
      <c r="C588" s="8"/>
      <c r="D588" s="8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38"/>
      <c r="B589" s="8"/>
      <c r="C589" s="8"/>
      <c r="D589" s="8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38"/>
      <c r="B590" s="8"/>
      <c r="C590" s="8"/>
      <c r="D590" s="8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38"/>
      <c r="B591" s="8"/>
      <c r="C591" s="8"/>
      <c r="D591" s="8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38"/>
      <c r="B592" s="8"/>
      <c r="C592" s="8"/>
      <c r="D592" s="8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38"/>
      <c r="B593" s="8"/>
      <c r="C593" s="8"/>
      <c r="D593" s="8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38"/>
      <c r="B594" s="8"/>
      <c r="C594" s="8"/>
      <c r="D594" s="8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38"/>
      <c r="B595" s="8"/>
      <c r="C595" s="8"/>
      <c r="D595" s="8"/>
      <c r="E595" s="1"/>
      <c r="F595" s="1"/>
      <c r="G595" s="1"/>
      <c r="H595" s="1"/>
      <c r="I595" s="1"/>
      <c r="J595" s="1"/>
      <c r="K595" s="1"/>
      <c r="L595" s="1"/>
      <c r="M595" s="1"/>
    </row>
    <row r="596" spans="1:12" ht="12.75">
      <c r="A596" s="38"/>
      <c r="B596" s="8"/>
      <c r="C596" s="8"/>
      <c r="D596" s="8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38"/>
      <c r="B597" s="8"/>
      <c r="C597" s="8"/>
      <c r="D597" s="8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38"/>
      <c r="B598" s="8"/>
      <c r="C598" s="8"/>
      <c r="D598" s="8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38"/>
      <c r="B599" s="8"/>
      <c r="C599" s="8"/>
      <c r="D599" s="8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38"/>
      <c r="B600" s="8"/>
      <c r="C600" s="8"/>
      <c r="D600" s="8"/>
      <c r="E600" s="1"/>
      <c r="F600" s="1"/>
      <c r="G600" s="1"/>
      <c r="H600" s="1"/>
      <c r="I600" s="1"/>
      <c r="J600" s="1"/>
      <c r="K600" s="1"/>
      <c r="L600" s="1"/>
    </row>
  </sheetData>
  <sheetProtection/>
  <mergeCells count="42">
    <mergeCell ref="A315:B315"/>
    <mergeCell ref="A316:B316"/>
    <mergeCell ref="A300:B300"/>
    <mergeCell ref="A16:B16"/>
    <mergeCell ref="A30:B30"/>
    <mergeCell ref="A102:B102"/>
    <mergeCell ref="A32:B32"/>
    <mergeCell ref="A31:B31"/>
    <mergeCell ref="A73:B73"/>
    <mergeCell ref="A74:B74"/>
    <mergeCell ref="A72:B72"/>
    <mergeCell ref="A90:B90"/>
    <mergeCell ref="A24:B24"/>
    <mergeCell ref="A1:M1"/>
    <mergeCell ref="A238:B238"/>
    <mergeCell ref="A224:B224"/>
    <mergeCell ref="A6:B6"/>
    <mergeCell ref="A7:B7"/>
    <mergeCell ref="A8:B8"/>
    <mergeCell ref="A17:B17"/>
    <mergeCell ref="A9:B9"/>
    <mergeCell ref="A18:B18"/>
    <mergeCell ref="A19:B19"/>
    <mergeCell ref="A133:B133"/>
    <mergeCell ref="J318:L319"/>
    <mergeCell ref="J317:L317"/>
    <mergeCell ref="A284:B284"/>
    <mergeCell ref="A290:B290"/>
    <mergeCell ref="A314:B314"/>
    <mergeCell ref="J315:L315"/>
    <mergeCell ref="A311:B311"/>
    <mergeCell ref="A249:B249"/>
    <mergeCell ref="A85:B85"/>
    <mergeCell ref="A256:B256"/>
    <mergeCell ref="A109:B109"/>
    <mergeCell ref="A278:B278"/>
    <mergeCell ref="A126:B126"/>
    <mergeCell ref="A119:B119"/>
    <mergeCell ref="A134:B134"/>
    <mergeCell ref="A135:B135"/>
    <mergeCell ref="A184:B184"/>
    <mergeCell ref="A218:B218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M234 M237 E240:H240 I2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2021-01-13T10:06:09Z</cp:lastPrinted>
  <dcterms:created xsi:type="dcterms:W3CDTF">2013-09-11T11:00:21Z</dcterms:created>
  <dcterms:modified xsi:type="dcterms:W3CDTF">2021-01-13T10:07:04Z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