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328" activeTab="4"/>
  </bookViews>
  <sheets>
    <sheet name="OPĆI DIO" sheetId="1" r:id="rId1"/>
    <sheet name="PLAN PRIHODA" sheetId="2" r:id="rId2"/>
    <sheet name="List1" sheetId="3" r:id="rId3"/>
    <sheet name="PLAN RASHODA I IZDATAKA" sheetId="4" r:id="rId4"/>
    <sheet name="List2" sheetId="5" r:id="rId5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<sst xmlns="http://schemas.openxmlformats.org/spreadsheetml/2006/main" count="371" uniqueCount="182">
  <si>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</si>
  <si>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</si>
  <si>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</si>
  <si>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</si>
  <si>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</si>
  <si>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</si>
  <si>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</si>
  <si>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</si>
  <si>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</si>
  <si>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</si>
  <si>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</si>
  <si>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</si>
  <si>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</si>
  <si>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</si>
  <si>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</si>
  <si>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</si>
  <si>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</si>
  <si>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</si>
  <si>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</si>
  <si>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</si>
  <si>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</si>
  <si>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</si>
  <si>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</si>
  <si>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</si>
  <si>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</si>
  <si>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</si>
  <si>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</si>
  <si>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</si>
  <si>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</si>
  <si>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</si>
  <si>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</si>
  <si>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</si>
  <si>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</si>
  <si>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</si>
  <si>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</si>
  <si>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</si>
  <si>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</si>
  <si>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</si>
  <si>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</si>
  <si>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</si>
  <si>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</si>
  <si>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</si>
  <si>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</si>
  <si>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</si>
  <si>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</si>
  <si>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</si>
  <si>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</si>
  <si>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</si>
  <si>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</si>
  <si>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</si>
  <si>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</si>
  <si>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</si>
  <si>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</si>
  <si>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</si>
  <si>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</si>
  <si>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</si>
  <si>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</si>
  <si>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</si>
  <si>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</si>
  <si>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</si>
  <si>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</si>
  <si>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</si>
  <si>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</si>
  <si>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</si>
  <si>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</si>
  <si>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</si>
  <si>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</si>
  <si>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</si>
  <si>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</si>
  <si>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</si>
  <si>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Usluge promidžbe i informiranja</t>
  </si>
  <si>
    <t>Zakupnine i najamnine</t>
  </si>
  <si>
    <t>Tekući projekt T100003 Natjecanja</t>
  </si>
  <si>
    <t>Aktivnost A100001 Rashodi poslovanja</t>
  </si>
  <si>
    <t>Aktivnost A100002 Tekuće i investicijsko održavanje</t>
  </si>
  <si>
    <t>Pomoći - državni proračun</t>
  </si>
  <si>
    <t>Pomoći - AZOO</t>
  </si>
  <si>
    <t>Pomoći - HZZ</t>
  </si>
  <si>
    <t>Prihodi od posebne namjene</t>
  </si>
  <si>
    <t>Zatezne kamate</t>
  </si>
  <si>
    <t>Dop. za obvezno osig. u sluč. nezapo.</t>
  </si>
  <si>
    <t>Oprema za održavanje i zaštitu</t>
  </si>
  <si>
    <t>PRIHODI OD PRODAJE NEFINANCIJSKE IMOVINE</t>
  </si>
  <si>
    <t>Ukupno prihodi i primici za 2019.</t>
  </si>
  <si>
    <t>Pomoći - gradski /općinski proračun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</si>
  <si>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</si>
  <si>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</si>
  <si>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</si>
  <si>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</si>
  <si>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Pomoći - gradski/općinski proračun</t>
  </si>
  <si>
    <t xml:space="preserve">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</si>
  <si>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</si>
  <si>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</si>
  <si>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</si>
  <si>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</si>
  <si>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</si>
  <si>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</si>
  <si>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</si>
  <si>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</si>
  <si>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</si>
  <si>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Ukupno prihodi i primici za 2020.</t>
  </si>
  <si>
    <t xml:space="preserve"> PLAN  RASHODA I IZDATAKA</t>
  </si>
  <si>
    <t>Troškovi sudskih postupaka</t>
  </si>
  <si>
    <t>Članarine i norme</t>
  </si>
  <si>
    <t>Pristrojbe i naknade</t>
  </si>
  <si>
    <t>OŠ RUGVICA</t>
  </si>
  <si>
    <t>OIB:46613109380</t>
  </si>
  <si>
    <t>Plaće/bruto/</t>
  </si>
  <si>
    <t>Dopinos za zdrav.osig.</t>
  </si>
  <si>
    <t>Dopr.za obv.osigur.usl.nezaposl.</t>
  </si>
  <si>
    <t>Naknade za prijevoz na posao</t>
  </si>
  <si>
    <t>Literatura,knjige i ostalo</t>
  </si>
  <si>
    <t xml:space="preserve">  </t>
  </si>
  <si>
    <t>Ukupno po izvorima</t>
  </si>
  <si>
    <t>Ukupno prih.i primici za 2018.</t>
  </si>
  <si>
    <t>Ravnatelj OŠ:</t>
  </si>
  <si>
    <t>Robert Munđer, mag.cin.</t>
  </si>
  <si>
    <t>R.Munđer, mag.cin.</t>
  </si>
  <si>
    <t>___________________</t>
  </si>
  <si>
    <t>Projekcija plana za 2021.</t>
  </si>
  <si>
    <t>Rashodi za materijal i eneergiju</t>
  </si>
  <si>
    <t>Ostali nerpomenuti rashodi poslovanja</t>
  </si>
  <si>
    <t>Tekući projekt T100044 Financiranje nabave udžbenika u osnovnim školama</t>
  </si>
  <si>
    <t>Ostale naknade građanima i kućanstvima iz proračuna</t>
  </si>
  <si>
    <t>Telefoni i ostali komunikacijska oprema</t>
  </si>
  <si>
    <t>Instrumenti, uređaji i strojevi</t>
  </si>
  <si>
    <t>Medicinska i laboratorijska oprema</t>
  </si>
  <si>
    <t>Mat.i dijelovi za tek.i inv.održavanje</t>
  </si>
  <si>
    <t>Usluge tekućeg i inv.održavanja</t>
  </si>
  <si>
    <t>A100002</t>
  </si>
  <si>
    <t>Administr.tehn.i stručno osoblje</t>
  </si>
  <si>
    <t>Tekući projekt T100005 Svjetski Dan učitelja</t>
  </si>
  <si>
    <t xml:space="preserve">Tekući projekt T100031 Prsten potpore III.- pomoćnici u nastavi i stručni komunikacijski posrednici za učenike  s teškoćama u razvoju </t>
  </si>
  <si>
    <t>Aktivnost A1000014 Tekuće i investicijsko održavanje u školstvu</t>
  </si>
  <si>
    <t>Naknade građ.i kuć.u nar.VOĆE</t>
  </si>
  <si>
    <t>Naknade građ.i kuć.u nar.MLIJEKO</t>
  </si>
  <si>
    <t>FIN.PLAN ZA 2020.</t>
  </si>
  <si>
    <t>2020.</t>
  </si>
  <si>
    <r>
      <t>PRIJEDLOG FINANCIJSKOG PLANA (OŠ RUGVICA-14226</t>
    </r>
    <r>
      <rPr>
        <b/>
        <sz val="10"/>
        <color indexed="8"/>
        <rFont val="Arial"/>
        <family val="2"/>
      </rPr>
      <t xml:space="preserve">)  ZA 2020.                                                                                                                                                </t>
    </r>
  </si>
  <si>
    <t>Prijedlog plana za 2020.</t>
  </si>
  <si>
    <t>Projekcija plana za 2022.</t>
  </si>
  <si>
    <t>Rashodi za nabavu nefinanc. imovine</t>
  </si>
  <si>
    <t>Rashodi za nabavu proizvedene dugotrajne imovine</t>
  </si>
  <si>
    <t>Knjige, umjetnička djela i ostalei zložbene vrijednosti</t>
  </si>
  <si>
    <t>Knige</t>
  </si>
  <si>
    <t>Glavni program P52 PROJEKTI I PROGRAMI EU</t>
  </si>
  <si>
    <t>Glava 003006 PROJEKTI I PROGRAMI EU</t>
  </si>
  <si>
    <t>Program 1001 POTICANJE KORIŠTENJA SREDSTAVA IZ FONDOVA EU</t>
  </si>
  <si>
    <t>TP 100011 NOVA ŠKOLSKA SHEMA VOĆA I POVRĆA TE MLIJEKA I MLIJEČNIH PROIZV.</t>
  </si>
  <si>
    <t>Naknade građanima i kućanstvima na temelju osigur. i druge naknade</t>
  </si>
  <si>
    <t>Program 1001 MINIMALNI STANDARD U OSNOVNOM ŠKOLSTVU-MATERIJALNI I FINANCIJSKI RASHODI</t>
  </si>
  <si>
    <t>Glavni program P15 MINIMALNI STANDARD U OSNOVNIM ŠKOLAMA</t>
  </si>
  <si>
    <t>Glavni program P17 POTREBE IZNAD MINIMALNOG STANDARDA</t>
  </si>
  <si>
    <t>Program 1001 POJAČANI STANDARD U ŠKOLSTVU</t>
  </si>
  <si>
    <t>Naknade građanima i kućanstvima na temelju osiguranja i druge nakn.</t>
  </si>
  <si>
    <t>Naknade građanima i kućanstvima u naravi</t>
  </si>
  <si>
    <t>Glavni program P63 PROGRAMI OSNOVNIH ŠKOLA IZVAN ŽUPANIJSKOG PRORAČUNA</t>
  </si>
  <si>
    <t>Program 1001 PROGRAMI OSNOVNIH ŠKOLA IZVAN ŽUPANIJSKOG PRORAČUNA</t>
  </si>
  <si>
    <t>Tekući projekt T100003 ŠKOLSKA KUHINJA</t>
  </si>
  <si>
    <t>Tekući projekt T100004 ŠKOLSKI ŠPORTSKI KLUB</t>
  </si>
  <si>
    <t xml:space="preserve"> Tekući projekt T100006 PRODUŽENI BORAVAK</t>
  </si>
  <si>
    <t>Tekući projekt T100008 UČENIČKA ZADRUGA</t>
  </si>
  <si>
    <t>Tekući projekt T100011 OSPOSOBLJAVANJE BEZ RADNOG ODNOSA</t>
  </si>
  <si>
    <t>Naknade osobama izvan radnog odnosa</t>
  </si>
  <si>
    <t>Naknade ost.trošk.osobama izvan rad.osnova</t>
  </si>
  <si>
    <t xml:space="preserve"> Tekući projekt T100012 OPREMA ŠKOLE</t>
  </si>
  <si>
    <t>Tekući projekt T100013 DODATNA ULAGANJA</t>
  </si>
  <si>
    <t>Program 1002  KAPITALNO ULAGANJE</t>
  </si>
  <si>
    <t xml:space="preserve"> Tekući projekt T100001 OPREMA ŠKOLE</t>
  </si>
  <si>
    <t>Tekući projekt T100001 Oprema škole</t>
  </si>
  <si>
    <t>Tekući projekt T100002 Dodatna ulaganja</t>
  </si>
  <si>
    <t>Aktivnost A100001 Tekuće i investicijsko održavanje u školstvu</t>
  </si>
  <si>
    <t>Program 1003  TEKUĆE I INVESTICIJSKO ODRŽAVANJE U ŠKOLSTVU</t>
  </si>
  <si>
    <t>Tekući projekt T100015Nabava udžbenika za učenike škol.god.2019./2020.</t>
  </si>
  <si>
    <t>Glavni program P51 KAPITALNO ULAGANJE</t>
  </si>
  <si>
    <t>Program 1001 KAPITALNO ULAGANJE U OSNOVNO ŠKOLSTVO</t>
  </si>
  <si>
    <t>Glava 004002 OSNOVNO ŠKOLSTVO</t>
  </si>
  <si>
    <t>Kapitalni projekt K100107 OŠ RUGVICA-REKONSTRUKACIJA TAVANA I PRILAGODBA PROSTORA PROTUPOŽARNIM UVJETIMA</t>
  </si>
  <si>
    <t>2021.</t>
  </si>
  <si>
    <t>2022.</t>
  </si>
  <si>
    <t>Rugvica, 31.12.2019.</t>
  </si>
  <si>
    <t>Rugvica, 30.12.2019.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</si>
</sst>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0.0"/>
    <numFmt numFmtId="182" formatCode="#,##0.0"/>
    <numFmt numFmtId="183" formatCode="#,##0.000"/>
    <numFmt numFmtId="184" formatCode="#,##0.0000"/>
    <numFmt numFmtId="185" formatCode="#,##0.00000"/>
    <numFmt numFmtId="186" formatCode="0.000"/>
    <numFmt numFmtId="187" formatCode="#,##0.00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b/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3" fontId="27" fillId="48" borderId="17" xfId="0" applyNumberFormat="1" applyFont="1" applyFill="1" applyBorder="1" applyAlignment="1" applyProtection="1">
      <alignment horizontal="right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20" borderId="17" xfId="0" applyNumberFormat="1" applyFont="1" applyFill="1" applyBorder="1" applyAlignment="1" applyProtection="1">
      <alignment/>
      <protection/>
    </xf>
    <xf numFmtId="0" fontId="27" fillId="20" borderId="17" xfId="0" applyNumberFormat="1" applyFont="1" applyFill="1" applyBorder="1" applyAlignment="1" applyProtection="1">
      <alignment horizontal="left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20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1" fontId="25" fillId="0" borderId="17" xfId="0" applyNumberFormat="1" applyFont="1" applyFill="1" applyBorder="1" applyAlignment="1" applyProtection="1">
      <alignment horizont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0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21" fillId="0" borderId="51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2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180" fontId="67" fillId="0" borderId="17" xfId="0" applyNumberFormat="1" applyFont="1" applyBorder="1" applyAlignment="1">
      <alignment horizontal="right" vertical="center"/>
    </xf>
    <xf numFmtId="180" fontId="68" fillId="0" borderId="17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 wrapText="1"/>
    </xf>
    <xf numFmtId="3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67" fillId="0" borderId="5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" fontId="26" fillId="48" borderId="17" xfId="0" applyNumberFormat="1" applyFont="1" applyFill="1" applyBorder="1" applyAlignment="1" applyProtection="1">
      <alignment horizontal="right"/>
      <protection/>
    </xf>
    <xf numFmtId="4" fontId="26" fillId="49" borderId="17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4" fontId="26" fillId="24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horizontal="left" wrapText="1"/>
      <protection/>
    </xf>
    <xf numFmtId="4" fontId="44" fillId="0" borderId="3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2" fillId="0" borderId="2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4" fontId="45" fillId="0" borderId="17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45" fillId="0" borderId="54" xfId="0" applyNumberFormat="1" applyFont="1" applyBorder="1" applyAlignment="1">
      <alignment/>
    </xf>
    <xf numFmtId="0" fontId="17" fillId="34" borderId="56" xfId="75" applyBorder="1" applyAlignment="1">
      <alignment/>
    </xf>
    <xf numFmtId="0" fontId="17" fillId="34" borderId="57" xfId="75" applyBorder="1" applyAlignment="1">
      <alignment/>
    </xf>
    <xf numFmtId="0" fontId="17" fillId="34" borderId="58" xfId="75" applyBorder="1" applyAlignment="1">
      <alignment/>
    </xf>
    <xf numFmtId="1" fontId="22" fillId="47" borderId="23" xfId="0" applyNumberFormat="1" applyFont="1" applyFill="1" applyBorder="1" applyAlignment="1">
      <alignment horizontal="left" wrapText="1"/>
    </xf>
    <xf numFmtId="1" fontId="22" fillId="47" borderId="22" xfId="0" applyNumberFormat="1" applyFont="1" applyFill="1" applyBorder="1" applyAlignment="1">
      <alignment horizontal="left" wrapText="1"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59" xfId="75" applyBorder="1" applyAlignment="1">
      <alignment horizontal="left"/>
    </xf>
    <xf numFmtId="4" fontId="46" fillId="0" borderId="38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right"/>
    </xf>
    <xf numFmtId="4" fontId="45" fillId="0" borderId="38" xfId="0" applyNumberFormat="1" applyFont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4" fontId="27" fillId="48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shrinkToFit="1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2" fontId="27" fillId="48" borderId="17" xfId="0" applyNumberFormat="1" applyFont="1" applyFill="1" applyBorder="1" applyAlignment="1" applyProtection="1">
      <alignment horizontal="right"/>
      <protection/>
    </xf>
    <xf numFmtId="2" fontId="25" fillId="0" borderId="17" xfId="0" applyNumberFormat="1" applyFont="1" applyFill="1" applyBorder="1" applyAlignment="1" applyProtection="1">
      <alignment/>
      <protection/>
    </xf>
    <xf numFmtId="4" fontId="24" fillId="0" borderId="17" xfId="0" applyNumberFormat="1" applyFont="1" applyFill="1" applyBorder="1" applyAlignment="1" applyProtection="1">
      <alignment/>
      <protection/>
    </xf>
    <xf numFmtId="0" fontId="25" fillId="0" borderId="38" xfId="0" applyNumberFormat="1" applyFont="1" applyFill="1" applyBorder="1" applyAlignment="1" applyProtection="1">
      <alignment wrapText="1"/>
      <protection/>
    </xf>
    <xf numFmtId="0" fontId="27" fillId="28" borderId="17" xfId="0" applyNumberFormat="1" applyFont="1" applyFill="1" applyBorder="1" applyAlignment="1" applyProtection="1">
      <alignment horizontal="left"/>
      <protection/>
    </xf>
    <xf numFmtId="4" fontId="27" fillId="51" borderId="17" xfId="0" applyNumberFormat="1" applyFont="1" applyFill="1" applyBorder="1" applyAlignment="1" applyProtection="1">
      <alignment horizontal="right"/>
      <protection/>
    </xf>
    <xf numFmtId="4" fontId="26" fillId="51" borderId="17" xfId="0" applyNumberFormat="1" applyFont="1" applyFill="1" applyBorder="1" applyAlignment="1" applyProtection="1">
      <alignment horizontal="right"/>
      <protection/>
    </xf>
    <xf numFmtId="3" fontId="27" fillId="51" borderId="17" xfId="0" applyNumberFormat="1" applyFont="1" applyFill="1" applyBorder="1" applyAlignment="1" applyProtection="1">
      <alignment horizontal="right"/>
      <protection/>
    </xf>
    <xf numFmtId="0" fontId="27" fillId="51" borderId="17" xfId="0" applyNumberFormat="1" applyFont="1" applyFill="1" applyBorder="1" applyAlignment="1" applyProtection="1">
      <alignment horizontal="left"/>
      <protection/>
    </xf>
    <xf numFmtId="0" fontId="27" fillId="51" borderId="17" xfId="0" applyNumberFormat="1" applyFont="1" applyFill="1" applyBorder="1" applyAlignment="1" applyProtection="1">
      <alignment horizontal="center" vertical="center" shrinkToFit="1"/>
      <protection/>
    </xf>
    <xf numFmtId="2" fontId="27" fillId="51" borderId="17" xfId="0" applyNumberFormat="1" applyFont="1" applyFill="1" applyBorder="1" applyAlignment="1" applyProtection="1">
      <alignment horizontal="right"/>
      <protection/>
    </xf>
    <xf numFmtId="4" fontId="27" fillId="51" borderId="17" xfId="0" applyNumberFormat="1" applyFont="1" applyFill="1" applyBorder="1" applyAlignment="1" applyProtection="1">
      <alignment/>
      <protection/>
    </xf>
    <xf numFmtId="3" fontId="27" fillId="51" borderId="17" xfId="0" applyNumberFormat="1" applyFont="1" applyFill="1" applyBorder="1" applyAlignment="1" applyProtection="1">
      <alignment/>
      <protection/>
    </xf>
    <xf numFmtId="0" fontId="27" fillId="51" borderId="17" xfId="0" applyNumberFormat="1" applyFont="1" applyFill="1" applyBorder="1" applyAlignment="1" applyProtection="1">
      <alignment wrapText="1"/>
      <protection/>
    </xf>
    <xf numFmtId="4" fontId="26" fillId="50" borderId="17" xfId="0" applyNumberFormat="1" applyFont="1" applyFill="1" applyBorder="1" applyAlignment="1" applyProtection="1">
      <alignment/>
      <protection/>
    </xf>
    <xf numFmtId="4" fontId="26" fillId="28" borderId="17" xfId="0" applyNumberFormat="1" applyFont="1" applyFill="1" applyBorder="1" applyAlignment="1" applyProtection="1">
      <alignment/>
      <protection/>
    </xf>
    <xf numFmtId="182" fontId="25" fillId="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0" fontId="27" fillId="28" borderId="17" xfId="0" applyNumberFormat="1" applyFont="1" applyFill="1" applyBorder="1" applyAlignment="1" applyProtection="1">
      <alignment horizontal="right"/>
      <protection/>
    </xf>
    <xf numFmtId="2" fontId="23" fillId="34" borderId="0" xfId="0" applyNumberFormat="1" applyFont="1" applyFill="1" applyBorder="1" applyAlignment="1" applyProtection="1">
      <alignment/>
      <protection/>
    </xf>
    <xf numFmtId="181" fontId="25" fillId="0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 horizontal="right"/>
      <protection/>
    </xf>
    <xf numFmtId="4" fontId="27" fillId="0" borderId="17" xfId="0" applyNumberFormat="1" applyFont="1" applyFill="1" applyBorder="1" applyAlignment="1" applyProtection="1">
      <alignment horizontal="right"/>
      <protection/>
    </xf>
    <xf numFmtId="4" fontId="27" fillId="0" borderId="17" xfId="0" applyNumberFormat="1" applyFont="1" applyFill="1" applyBorder="1" applyAlignment="1" applyProtection="1">
      <alignment horizontal="right" wrapText="1"/>
      <protection/>
    </xf>
    <xf numFmtId="3" fontId="27" fillId="0" borderId="17" xfId="0" applyNumberFormat="1" applyFont="1" applyFill="1" applyBorder="1" applyAlignment="1" applyProtection="1">
      <alignment horizontal="right"/>
      <protection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2" fontId="27" fillId="49" borderId="17" xfId="0" applyNumberFormat="1" applyFont="1" applyFill="1" applyBorder="1" applyAlignment="1" applyProtection="1">
      <alignment horizontal="right"/>
      <protection/>
    </xf>
    <xf numFmtId="184" fontId="27" fillId="49" borderId="17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horizontal="right"/>
      <protection/>
    </xf>
    <xf numFmtId="2" fontId="27" fillId="48" borderId="17" xfId="0" applyNumberFormat="1" applyFont="1" applyFill="1" applyBorder="1" applyAlignment="1" applyProtection="1">
      <alignment wrapText="1"/>
      <protection/>
    </xf>
    <xf numFmtId="2" fontId="27" fillId="49" borderId="17" xfId="0" applyNumberFormat="1" applyFont="1" applyFill="1" applyBorder="1" applyAlignment="1" applyProtection="1">
      <alignment wrapText="1"/>
      <protection/>
    </xf>
    <xf numFmtId="4" fontId="26" fillId="50" borderId="17" xfId="0" applyNumberFormat="1" applyFont="1" applyFill="1" applyBorder="1" applyAlignment="1" applyProtection="1">
      <alignment horizontal="right"/>
      <protection/>
    </xf>
    <xf numFmtId="3" fontId="25" fillId="0" borderId="17" xfId="0" applyNumberFormat="1" applyFont="1" applyFill="1" applyBorder="1" applyAlignment="1" applyProtection="1">
      <alignment horizontal="right"/>
      <protection/>
    </xf>
    <xf numFmtId="3" fontId="25" fillId="50" borderId="17" xfId="0" applyNumberFormat="1" applyFont="1" applyFill="1" applyBorder="1" applyAlignment="1" applyProtection="1">
      <alignment/>
      <protection/>
    </xf>
    <xf numFmtId="3" fontId="25" fillId="28" borderId="17" xfId="0" applyNumberFormat="1" applyFont="1" applyFill="1" applyBorder="1" applyAlignment="1" applyProtection="1">
      <alignment horizontal="right"/>
      <protection/>
    </xf>
    <xf numFmtId="3" fontId="25" fillId="28" borderId="17" xfId="0" applyNumberFormat="1" applyFont="1" applyFill="1" applyBorder="1" applyAlignment="1" applyProtection="1">
      <alignment/>
      <protection/>
    </xf>
    <xf numFmtId="3" fontId="25" fillId="48" borderId="17" xfId="0" applyNumberFormat="1" applyFont="1" applyFill="1" applyBorder="1" applyAlignment="1" applyProtection="1">
      <alignment/>
      <protection/>
    </xf>
    <xf numFmtId="1" fontId="27" fillId="0" borderId="17" xfId="0" applyNumberFormat="1" applyFont="1" applyFill="1" applyBorder="1" applyAlignment="1" applyProtection="1">
      <alignment/>
      <protection/>
    </xf>
    <xf numFmtId="1" fontId="27" fillId="49" borderId="17" xfId="0" applyNumberFormat="1" applyFont="1" applyFill="1" applyBorder="1" applyAlignment="1" applyProtection="1">
      <alignment/>
      <protection/>
    </xf>
    <xf numFmtId="1" fontId="27" fillId="2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wrapText="1"/>
      <protection/>
    </xf>
    <xf numFmtId="2" fontId="27" fillId="48" borderId="17" xfId="0" applyNumberFormat="1" applyFont="1" applyFill="1" applyBorder="1" applyAlignment="1" applyProtection="1">
      <alignment horizontal="center"/>
      <protection/>
    </xf>
    <xf numFmtId="2" fontId="27" fillId="49" borderId="17" xfId="0" applyNumberFormat="1" applyFont="1" applyFill="1" applyBorder="1" applyAlignment="1" applyProtection="1">
      <alignment horizontal="center"/>
      <protection/>
    </xf>
    <xf numFmtId="4" fontId="24" fillId="50" borderId="17" xfId="0" applyNumberFormat="1" applyFont="1" applyFill="1" applyBorder="1" applyAlignment="1" applyProtection="1">
      <alignment/>
      <protection/>
    </xf>
    <xf numFmtId="4" fontId="24" fillId="28" borderId="17" xfId="0" applyNumberFormat="1" applyFont="1" applyFill="1" applyBorder="1" applyAlignment="1" applyProtection="1">
      <alignment/>
      <protection/>
    </xf>
    <xf numFmtId="4" fontId="24" fillId="49" borderId="17" xfId="0" applyNumberFormat="1" applyFont="1" applyFill="1" applyBorder="1" applyAlignment="1" applyProtection="1">
      <alignment/>
      <protection/>
    </xf>
    <xf numFmtId="4" fontId="24" fillId="48" borderId="17" xfId="0" applyNumberFormat="1" applyFont="1" applyFill="1" applyBorder="1" applyAlignment="1" applyProtection="1">
      <alignment horizontal="right"/>
      <protection/>
    </xf>
    <xf numFmtId="4" fontId="24" fillId="51" borderId="17" xfId="0" applyNumberFormat="1" applyFont="1" applyFill="1" applyBorder="1" applyAlignment="1" applyProtection="1">
      <alignment horizontal="right"/>
      <protection/>
    </xf>
    <xf numFmtId="0" fontId="27" fillId="52" borderId="17" xfId="0" applyNumberFormat="1" applyFont="1" applyFill="1" applyBorder="1" applyAlignment="1" applyProtection="1">
      <alignment horizontal="left"/>
      <protection/>
    </xf>
    <xf numFmtId="4" fontId="27" fillId="52" borderId="17" xfId="0" applyNumberFormat="1" applyFont="1" applyFill="1" applyBorder="1" applyAlignment="1" applyProtection="1">
      <alignment/>
      <protection/>
    </xf>
    <xf numFmtId="2" fontId="27" fillId="52" borderId="17" xfId="0" applyNumberFormat="1" applyFont="1" applyFill="1" applyBorder="1" applyAlignment="1" applyProtection="1">
      <alignment horizontal="right"/>
      <protection/>
    </xf>
    <xf numFmtId="0" fontId="27" fillId="52" borderId="17" xfId="0" applyNumberFormat="1" applyFont="1" applyFill="1" applyBorder="1" applyAlignment="1" applyProtection="1">
      <alignment horizontal="right"/>
      <protection/>
    </xf>
    <xf numFmtId="4" fontId="23" fillId="0" borderId="17" xfId="0" applyNumberFormat="1" applyFont="1" applyFill="1" applyBorder="1" applyAlignment="1" applyProtection="1">
      <alignment/>
      <protection/>
    </xf>
    <xf numFmtId="4" fontId="24" fillId="51" borderId="17" xfId="0" applyNumberFormat="1" applyFont="1" applyFill="1" applyBorder="1" applyAlignment="1" applyProtection="1">
      <alignment/>
      <protection/>
    </xf>
    <xf numFmtId="4" fontId="24" fillId="48" borderId="17" xfId="0" applyNumberFormat="1" applyFont="1" applyFill="1" applyBorder="1" applyAlignment="1" applyProtection="1">
      <alignment/>
      <protection/>
    </xf>
    <xf numFmtId="4" fontId="24" fillId="24" borderId="17" xfId="0" applyNumberFormat="1" applyFont="1" applyFill="1" applyBorder="1" applyAlignment="1" applyProtection="1">
      <alignment/>
      <protection/>
    </xf>
    <xf numFmtId="4" fontId="26" fillId="48" borderId="17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26" fillId="51" borderId="17" xfId="0" applyNumberFormat="1" applyFont="1" applyFill="1" applyBorder="1" applyAlignment="1" applyProtection="1">
      <alignment/>
      <protection/>
    </xf>
    <xf numFmtId="4" fontId="26" fillId="52" borderId="17" xfId="0" applyNumberFormat="1" applyFont="1" applyFill="1" applyBorder="1" applyAlignment="1" applyProtection="1">
      <alignment/>
      <protection/>
    </xf>
    <xf numFmtId="4" fontId="26" fillId="20" borderId="17" xfId="0" applyNumberFormat="1" applyFont="1" applyFill="1" applyBorder="1" applyAlignment="1" applyProtection="1">
      <alignment/>
      <protection/>
    </xf>
    <xf numFmtId="0" fontId="67" fillId="0" borderId="53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22" fillId="0" borderId="53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42" fillId="0" borderId="53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8" fillId="0" borderId="53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1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38" fillId="0" borderId="61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3" fontId="27" fillId="50" borderId="53" xfId="0" applyNumberFormat="1" applyFont="1" applyFill="1" applyBorder="1" applyAlignment="1" applyProtection="1">
      <alignment wrapText="1"/>
      <protection/>
    </xf>
    <xf numFmtId="0" fontId="0" fillId="0" borderId="38" xfId="0" applyNumberFormat="1" applyFill="1" applyBorder="1" applyAlignment="1" applyProtection="1">
      <alignment wrapText="1"/>
      <protection/>
    </xf>
    <xf numFmtId="0" fontId="27" fillId="28" borderId="53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ill="1" applyBorder="1" applyAlignment="1" applyProtection="1">
      <alignment horizontal="left" wrapText="1"/>
      <protection/>
    </xf>
    <xf numFmtId="3" fontId="27" fillId="28" borderId="53" xfId="0" applyNumberFormat="1" applyFont="1" applyFill="1" applyBorder="1" applyAlignment="1" applyProtection="1">
      <alignment horizontal="left" wrapText="1" shrinkToFit="1"/>
      <protection/>
    </xf>
    <xf numFmtId="0" fontId="0" fillId="0" borderId="38" xfId="0" applyNumberFormat="1" applyFill="1" applyBorder="1" applyAlignment="1" applyProtection="1">
      <alignment wrapText="1" shrinkToFit="1"/>
      <protection/>
    </xf>
    <xf numFmtId="3" fontId="27" fillId="50" borderId="53" xfId="0" applyNumberFormat="1" applyFon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3" fontId="27" fillId="51" borderId="17" xfId="0" applyNumberFormat="1" applyFont="1" applyFill="1" applyBorder="1" applyAlignment="1" applyProtection="1">
      <alignment horizontal="left" wrapText="1"/>
      <protection/>
    </xf>
    <xf numFmtId="0" fontId="27" fillId="51" borderId="17" xfId="0" applyNumberFormat="1" applyFont="1" applyFill="1" applyBorder="1" applyAlignment="1" applyProtection="1">
      <alignment horizontal="left"/>
      <protection/>
    </xf>
    <xf numFmtId="0" fontId="27" fillId="52" borderId="53" xfId="0" applyNumberFormat="1" applyFont="1" applyFill="1" applyBorder="1" applyAlignment="1" applyProtection="1">
      <alignment horizontal="left" wrapText="1"/>
      <protection/>
    </xf>
    <xf numFmtId="0" fontId="0" fillId="52" borderId="38" xfId="0" applyNumberFormat="1" applyFill="1" applyBorder="1" applyAlignment="1" applyProtection="1">
      <alignment horizontal="left" wrapText="1"/>
      <protection/>
    </xf>
    <xf numFmtId="3" fontId="27" fillId="51" borderId="17" xfId="0" applyNumberFormat="1" applyFont="1" applyFill="1" applyBorder="1" applyAlignment="1" applyProtection="1">
      <alignment horizontal="left"/>
      <protection/>
    </xf>
    <xf numFmtId="0" fontId="27" fillId="51" borderId="53" xfId="0" applyNumberFormat="1" applyFont="1" applyFill="1" applyBorder="1" applyAlignment="1" applyProtection="1">
      <alignment horizontal="left"/>
      <protection/>
    </xf>
    <xf numFmtId="0" fontId="0" fillId="51" borderId="38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8" fillId="0" borderId="53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0" fontId="27" fillId="20" borderId="53" xfId="0" applyNumberFormat="1" applyFont="1" applyFill="1" applyBorder="1" applyAlignment="1" applyProtection="1">
      <alignment horizontal="left" wrapText="1"/>
      <protection/>
    </xf>
    <xf numFmtId="0" fontId="27" fillId="20" borderId="38" xfId="0" applyNumberFormat="1" applyFont="1" applyFill="1" applyBorder="1" applyAlignment="1" applyProtection="1">
      <alignment horizontal="left" wrapText="1"/>
      <protection/>
    </xf>
    <xf numFmtId="0" fontId="27" fillId="24" borderId="17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866775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67400"/>
          <a:ext cx="8572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876300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67400"/>
          <a:ext cx="866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50595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505950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4">
      <selection activeCell="B26" sqref="B26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71" t="s">
        <v>138</v>
      </c>
      <c r="B1" s="271"/>
      <c r="C1" s="271"/>
      <c r="D1" s="271"/>
      <c r="E1" s="271"/>
    </row>
    <row r="2" spans="1:5" s="54" customFormat="1" ht="25.5" customHeight="1">
      <c r="A2" s="271" t="s">
        <v>33</v>
      </c>
      <c r="B2" s="271"/>
      <c r="C2" s="271"/>
      <c r="D2" s="271"/>
      <c r="E2" s="271"/>
    </row>
    <row r="3" spans="1:5" ht="25.5" customHeight="1" hidden="1">
      <c r="A3" s="146"/>
      <c r="B3" s="146"/>
      <c r="C3" s="147"/>
      <c r="D3" s="147"/>
      <c r="E3" s="147"/>
    </row>
    <row r="4" spans="1:5" ht="9" customHeight="1" hidden="1">
      <c r="A4" s="267" t="s">
        <v>91</v>
      </c>
      <c r="B4" s="268"/>
      <c r="C4" s="148" t="s">
        <v>92</v>
      </c>
      <c r="D4" s="148" t="s">
        <v>93</v>
      </c>
      <c r="E4" s="148" t="s">
        <v>94</v>
      </c>
    </row>
    <row r="5" spans="1:5" ht="25.5" customHeight="1">
      <c r="A5" s="164"/>
      <c r="B5" s="165" t="s">
        <v>91</v>
      </c>
      <c r="C5" s="148" t="s">
        <v>139</v>
      </c>
      <c r="D5" s="148" t="s">
        <v>119</v>
      </c>
      <c r="E5" s="148" t="s">
        <v>140</v>
      </c>
    </row>
    <row r="6" spans="1:5" s="49" customFormat="1" ht="26.25" customHeight="1">
      <c r="A6" s="274" t="s">
        <v>34</v>
      </c>
      <c r="B6" s="275"/>
      <c r="C6" s="149">
        <v>16162190.48</v>
      </c>
      <c r="D6" s="149">
        <v>16162190.48</v>
      </c>
      <c r="E6" s="149">
        <v>16162190.48</v>
      </c>
    </row>
    <row r="7" spans="1:5" ht="15.75" customHeight="1">
      <c r="A7" s="274" t="s">
        <v>0</v>
      </c>
      <c r="B7" s="275"/>
      <c r="C7" s="149">
        <v>16162190.48</v>
      </c>
      <c r="D7" s="149">
        <v>16162190.48</v>
      </c>
      <c r="E7" s="149">
        <v>16162190.48</v>
      </c>
    </row>
    <row r="8" spans="1:5" ht="15.75" customHeight="1">
      <c r="A8" s="269" t="s">
        <v>82</v>
      </c>
      <c r="B8" s="270"/>
      <c r="C8" s="149" t="s">
        <v>90</v>
      </c>
      <c r="D8" s="149" t="s">
        <v>90</v>
      </c>
      <c r="E8" s="149" t="s">
        <v>90</v>
      </c>
    </row>
    <row r="9" spans="1:5" ht="12.75">
      <c r="A9" s="269" t="s">
        <v>35</v>
      </c>
      <c r="B9" s="270"/>
      <c r="C9" s="149">
        <v>16162190.48</v>
      </c>
      <c r="D9" s="149">
        <v>16162190.48</v>
      </c>
      <c r="E9" s="149">
        <v>16162190.48</v>
      </c>
    </row>
    <row r="10" spans="1:5" ht="12.75" customHeight="1">
      <c r="A10" s="274" t="s">
        <v>1</v>
      </c>
      <c r="B10" s="275"/>
      <c r="C10" s="149">
        <v>12638398.48</v>
      </c>
      <c r="D10" s="149">
        <v>12638398.48</v>
      </c>
      <c r="E10" s="149">
        <v>12638398.48</v>
      </c>
    </row>
    <row r="11" spans="1:5" ht="15.75" customHeight="1">
      <c r="A11" s="269" t="s">
        <v>2</v>
      </c>
      <c r="B11" s="270"/>
      <c r="C11" s="149">
        <v>3523792</v>
      </c>
      <c r="D11" s="149">
        <v>3523792</v>
      </c>
      <c r="E11" s="149">
        <v>3523792</v>
      </c>
    </row>
    <row r="12" spans="1:5" ht="27.75" customHeight="1">
      <c r="A12" s="272" t="s">
        <v>3</v>
      </c>
      <c r="B12" s="273"/>
      <c r="C12" s="150">
        <f>SUM(C6-C9)</f>
        <v>0</v>
      </c>
      <c r="D12" s="150" t="s">
        <v>90</v>
      </c>
      <c r="E12" s="150" t="s">
        <v>90</v>
      </c>
    </row>
    <row r="13" spans="1:5" ht="21.75" customHeight="1">
      <c r="A13" s="276"/>
      <c r="B13" s="276"/>
      <c r="C13" s="276"/>
      <c r="D13" s="276"/>
      <c r="E13" s="276"/>
    </row>
    <row r="14" spans="1:5" ht="25.5" customHeight="1">
      <c r="A14" s="267" t="s">
        <v>95</v>
      </c>
      <c r="B14" s="268"/>
      <c r="C14" s="148" t="s">
        <v>139</v>
      </c>
      <c r="D14" s="148" t="s">
        <v>119</v>
      </c>
      <c r="E14" s="148" t="s">
        <v>140</v>
      </c>
    </row>
    <row r="15" spans="1:5" ht="28.5" customHeight="1">
      <c r="A15" s="265" t="s">
        <v>96</v>
      </c>
      <c r="B15" s="266"/>
      <c r="C15" s="151"/>
      <c r="D15" s="152"/>
      <c r="E15" s="152"/>
    </row>
    <row r="16" spans="1:5" ht="39.75" customHeight="1">
      <c r="A16" s="277" t="s">
        <v>97</v>
      </c>
      <c r="B16" s="278"/>
      <c r="C16" s="153"/>
      <c r="D16" s="154"/>
      <c r="E16" s="155"/>
    </row>
    <row r="17" spans="1:5" ht="21" customHeight="1">
      <c r="A17" s="276"/>
      <c r="B17" s="276"/>
      <c r="C17" s="276"/>
      <c r="D17" s="276"/>
      <c r="E17" s="276"/>
    </row>
    <row r="18" spans="1:5" ht="25.5" customHeight="1">
      <c r="A18" s="267" t="s">
        <v>98</v>
      </c>
      <c r="B18" s="268"/>
      <c r="C18" s="148" t="s">
        <v>139</v>
      </c>
      <c r="D18" s="148" t="s">
        <v>119</v>
      </c>
      <c r="E18" s="148" t="s">
        <v>140</v>
      </c>
    </row>
    <row r="19" spans="1:5" ht="20.25" customHeight="1">
      <c r="A19" s="274" t="s">
        <v>4</v>
      </c>
      <c r="B19" s="275"/>
      <c r="C19" s="156"/>
      <c r="D19" s="156"/>
      <c r="E19" s="156"/>
    </row>
    <row r="20" spans="1:5" ht="41.25" customHeight="1">
      <c r="A20" s="274" t="s">
        <v>5</v>
      </c>
      <c r="B20" s="275"/>
      <c r="C20" s="156"/>
      <c r="D20" s="156"/>
      <c r="E20" s="156"/>
    </row>
    <row r="21" spans="1:5" ht="33" customHeight="1">
      <c r="A21" s="272" t="s">
        <v>6</v>
      </c>
      <c r="B21" s="273"/>
      <c r="C21" s="154">
        <f>SUM(C19-C20)</f>
        <v>0</v>
      </c>
      <c r="D21" s="154"/>
      <c r="E21" s="154"/>
    </row>
    <row r="22" spans="1:5" ht="19.5" customHeight="1">
      <c r="A22" s="166"/>
      <c r="B22" s="157"/>
      <c r="C22" s="158"/>
      <c r="D22" s="158"/>
      <c r="E22" s="167"/>
    </row>
    <row r="23" spans="1:5" ht="28.5" customHeight="1">
      <c r="A23" s="274" t="s">
        <v>7</v>
      </c>
      <c r="B23" s="275"/>
      <c r="C23" s="159">
        <f>SUM(C12,C16,C21)</f>
        <v>0</v>
      </c>
      <c r="D23" s="159">
        <f>SUM(D12,D16,D21)</f>
        <v>0</v>
      </c>
      <c r="E23" s="159">
        <f>SUM(E12,E16,E21)</f>
        <v>0</v>
      </c>
    </row>
    <row r="26" spans="2:5" ht="12.75">
      <c r="B26" s="1" t="s">
        <v>181</v>
      </c>
      <c r="E26" s="1" t="s">
        <v>115</v>
      </c>
    </row>
    <row r="28" ht="12.75">
      <c r="E28" s="1" t="s">
        <v>116</v>
      </c>
    </row>
  </sheetData>
  <sheetProtection/>
  <mergeCells count="20"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40">
      <selection activeCell="B40" sqref="B40"/>
    </sheetView>
  </sheetViews>
  <sheetFormatPr defaultColWidth="11.421875" defaultRowHeight="12.75"/>
  <cols>
    <col min="1" max="1" width="13.140625" style="19" customWidth="1"/>
    <col min="2" max="2" width="14.28125" style="19" customWidth="1"/>
    <col min="3" max="3" width="13.28125" style="19" customWidth="1"/>
    <col min="4" max="4" width="13.00390625" style="19" customWidth="1"/>
    <col min="5" max="5" width="13.7109375" style="50" customWidth="1"/>
    <col min="6" max="6" width="7.7109375" style="1" customWidth="1"/>
    <col min="7" max="7" width="15.00390625" style="1" customWidth="1"/>
    <col min="8" max="8" width="13.28125" style="1" customWidth="1"/>
    <col min="9" max="9" width="12.71093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79" t="s">
        <v>99</v>
      </c>
      <c r="B1" s="279"/>
      <c r="C1" s="279"/>
      <c r="D1" s="279"/>
      <c r="E1" s="279"/>
      <c r="F1" s="279"/>
      <c r="G1" s="279"/>
      <c r="H1" s="279"/>
      <c r="I1" s="279"/>
    </row>
    <row r="2" spans="1:9" s="2" customFormat="1" ht="13.5" thickBot="1">
      <c r="A2" s="194"/>
      <c r="B2" s="183"/>
      <c r="C2" s="183"/>
      <c r="D2" s="183"/>
      <c r="E2" s="183"/>
      <c r="F2" s="183"/>
      <c r="G2" s="183"/>
      <c r="H2" s="183"/>
      <c r="I2" s="195" t="s">
        <v>8</v>
      </c>
    </row>
    <row r="3" spans="1:9" s="2" customFormat="1" ht="27" thickBot="1">
      <c r="A3" s="60" t="s">
        <v>9</v>
      </c>
      <c r="B3" s="283" t="s">
        <v>137</v>
      </c>
      <c r="C3" s="283"/>
      <c r="D3" s="288"/>
      <c r="E3" s="288"/>
      <c r="F3" s="288"/>
      <c r="G3" s="288"/>
      <c r="H3" s="288"/>
      <c r="I3" s="289"/>
    </row>
    <row r="4" spans="1:9" s="2" customFormat="1" ht="53.25" thickBot="1">
      <c r="A4" s="188" t="s">
        <v>10</v>
      </c>
      <c r="B4" s="63" t="s">
        <v>66</v>
      </c>
      <c r="C4" s="63" t="s">
        <v>11</v>
      </c>
      <c r="D4" s="11" t="s">
        <v>12</v>
      </c>
      <c r="E4" s="11" t="s">
        <v>75</v>
      </c>
      <c r="F4" s="11" t="s">
        <v>76</v>
      </c>
      <c r="G4" s="11" t="s">
        <v>89</v>
      </c>
      <c r="H4" s="107" t="s">
        <v>77</v>
      </c>
      <c r="I4" s="12" t="s">
        <v>16</v>
      </c>
    </row>
    <row r="5" spans="1:9" s="2" customFormat="1" ht="12.75">
      <c r="A5" s="189">
        <v>634</v>
      </c>
      <c r="B5" s="178"/>
      <c r="C5" s="178"/>
      <c r="D5" s="179"/>
      <c r="E5" s="179"/>
      <c r="F5" s="179"/>
      <c r="G5" s="179"/>
      <c r="H5" s="181">
        <v>15912</v>
      </c>
      <c r="I5" s="180"/>
    </row>
    <row r="6" spans="1:9" s="2" customFormat="1" ht="14.25">
      <c r="A6" s="190">
        <v>6341</v>
      </c>
      <c r="B6" s="185"/>
      <c r="C6" s="109"/>
      <c r="D6" s="110"/>
      <c r="E6" s="176" t="s">
        <v>112</v>
      </c>
      <c r="F6" s="110"/>
      <c r="G6" s="176" t="s">
        <v>90</v>
      </c>
      <c r="H6" s="137">
        <v>15912</v>
      </c>
      <c r="I6" s="104"/>
    </row>
    <row r="7" spans="1:9" s="2" customFormat="1" ht="14.25">
      <c r="A7" s="190">
        <v>636</v>
      </c>
      <c r="B7" s="186"/>
      <c r="C7" s="105"/>
      <c r="D7" s="102"/>
      <c r="E7" s="181">
        <v>10172060</v>
      </c>
      <c r="F7" s="126"/>
      <c r="G7" s="181">
        <v>659700</v>
      </c>
      <c r="H7" s="102"/>
      <c r="I7" s="103"/>
    </row>
    <row r="8" spans="1:16" s="2" customFormat="1" ht="14.25">
      <c r="A8" s="190">
        <v>6361</v>
      </c>
      <c r="B8" s="186"/>
      <c r="C8" s="105"/>
      <c r="D8" s="102"/>
      <c r="E8" s="126">
        <v>9868460</v>
      </c>
      <c r="F8" s="126"/>
      <c r="G8" s="126">
        <v>578700</v>
      </c>
      <c r="H8" s="181"/>
      <c r="I8" s="103"/>
      <c r="P8" s="138"/>
    </row>
    <row r="9" spans="1:9" s="2" customFormat="1" ht="14.25">
      <c r="A9" s="190">
        <v>6362</v>
      </c>
      <c r="B9" s="186"/>
      <c r="C9" s="105"/>
      <c r="D9" s="177" t="s">
        <v>90</v>
      </c>
      <c r="E9" s="126">
        <v>303600</v>
      </c>
      <c r="F9" s="126"/>
      <c r="G9" s="126">
        <v>81000</v>
      </c>
      <c r="H9" s="181"/>
      <c r="I9" s="103"/>
    </row>
    <row r="10" spans="1:9" s="2" customFormat="1" ht="14.25">
      <c r="A10" s="190">
        <v>652</v>
      </c>
      <c r="B10" s="186"/>
      <c r="C10" s="105"/>
      <c r="D10" s="181">
        <v>712210</v>
      </c>
      <c r="E10" s="102"/>
      <c r="F10" s="102"/>
      <c r="G10" s="181">
        <v>91600</v>
      </c>
      <c r="H10" s="102"/>
      <c r="I10" s="103"/>
    </row>
    <row r="11" spans="1:9" s="2" customFormat="1" ht="14.25">
      <c r="A11" s="190">
        <v>6526</v>
      </c>
      <c r="B11" s="186"/>
      <c r="C11" s="105"/>
      <c r="D11" s="126">
        <v>712210</v>
      </c>
      <c r="E11" s="102"/>
      <c r="F11" s="102"/>
      <c r="G11" s="126">
        <v>91600</v>
      </c>
      <c r="H11" s="102"/>
      <c r="I11" s="103"/>
    </row>
    <row r="12" spans="1:9" s="2" customFormat="1" ht="14.25">
      <c r="A12" s="190">
        <v>661</v>
      </c>
      <c r="B12" s="186"/>
      <c r="C12" s="193">
        <v>300000</v>
      </c>
      <c r="D12" s="126"/>
      <c r="E12" s="102"/>
      <c r="F12" s="102"/>
      <c r="G12" s="126" t="s">
        <v>90</v>
      </c>
      <c r="H12" s="102"/>
      <c r="I12" s="103"/>
    </row>
    <row r="13" spans="1:9" s="2" customFormat="1" ht="14.25">
      <c r="A13" s="190">
        <v>6614</v>
      </c>
      <c r="B13" s="186"/>
      <c r="C13" s="127">
        <v>5000</v>
      </c>
      <c r="D13" s="102"/>
      <c r="E13" s="102"/>
      <c r="F13" s="102"/>
      <c r="G13" s="102"/>
      <c r="H13" s="102"/>
      <c r="I13" s="103"/>
    </row>
    <row r="14" spans="1:9" s="2" customFormat="1" ht="14.25">
      <c r="A14" s="190">
        <v>6615</v>
      </c>
      <c r="B14" s="186"/>
      <c r="C14" s="175">
        <v>295000</v>
      </c>
      <c r="D14" s="102"/>
      <c r="E14" s="102"/>
      <c r="F14" s="102"/>
      <c r="G14" s="102"/>
      <c r="H14" s="102"/>
      <c r="I14" s="103"/>
    </row>
    <row r="15" spans="1:9" s="2" customFormat="1" ht="14.25">
      <c r="A15" s="190">
        <v>663</v>
      </c>
      <c r="B15" s="186"/>
      <c r="C15" s="105"/>
      <c r="D15" s="102"/>
      <c r="E15" s="102"/>
      <c r="F15" s="102"/>
      <c r="G15" s="102"/>
      <c r="H15" s="102"/>
      <c r="I15" s="184">
        <v>60098</v>
      </c>
    </row>
    <row r="16" spans="1:9" s="2" customFormat="1" ht="14.25">
      <c r="A16" s="190">
        <v>6631</v>
      </c>
      <c r="B16" s="187"/>
      <c r="C16" s="105"/>
      <c r="D16" s="102"/>
      <c r="E16" s="102"/>
      <c r="F16" s="102"/>
      <c r="G16" s="102"/>
      <c r="H16" s="102"/>
      <c r="I16" s="128">
        <v>39698</v>
      </c>
    </row>
    <row r="17" spans="1:9" s="2" customFormat="1" ht="14.25">
      <c r="A17" s="190">
        <v>6632</v>
      </c>
      <c r="B17" s="187"/>
      <c r="C17" s="105"/>
      <c r="D17" s="102"/>
      <c r="E17" s="102"/>
      <c r="F17" s="102"/>
      <c r="G17" s="102"/>
      <c r="H17" s="102"/>
      <c r="I17" s="128">
        <v>20400</v>
      </c>
    </row>
    <row r="18" spans="1:9" s="2" customFormat="1" ht="14.25">
      <c r="A18" s="190">
        <v>671</v>
      </c>
      <c r="B18" s="182">
        <v>4150610.48</v>
      </c>
      <c r="C18" s="105"/>
      <c r="D18" s="102"/>
      <c r="E18" s="102"/>
      <c r="F18" s="102"/>
      <c r="G18" s="102"/>
      <c r="H18" s="102"/>
      <c r="I18" s="103"/>
    </row>
    <row r="19" spans="1:9" s="138" customFormat="1" ht="14.25">
      <c r="A19" s="191">
        <v>6711</v>
      </c>
      <c r="B19" s="139">
        <v>1125610.48</v>
      </c>
      <c r="C19" s="109"/>
      <c r="D19" s="110"/>
      <c r="E19" s="110"/>
      <c r="F19" s="110"/>
      <c r="G19" s="140"/>
      <c r="H19" s="140"/>
      <c r="I19" s="143"/>
    </row>
    <row r="20" spans="1:9" s="2" customFormat="1" ht="14.25">
      <c r="A20" s="192">
        <v>6712</v>
      </c>
      <c r="B20" s="141">
        <v>3025000</v>
      </c>
      <c r="C20" s="105"/>
      <c r="D20" s="102"/>
      <c r="E20" s="102"/>
      <c r="F20" s="102"/>
      <c r="G20" s="142"/>
      <c r="H20" s="142"/>
      <c r="I20" s="143"/>
    </row>
    <row r="21" spans="1:9" s="2" customFormat="1" ht="12.75">
      <c r="A21" s="14"/>
      <c r="B21" s="13"/>
      <c r="C21" s="66"/>
      <c r="D21" s="65"/>
      <c r="E21" s="65"/>
      <c r="F21" s="65"/>
      <c r="G21" s="67"/>
      <c r="H21" s="67"/>
      <c r="I21" s="68"/>
    </row>
    <row r="22" spans="1:9" s="2" customFormat="1" ht="13.5" thickBot="1">
      <c r="A22" s="15"/>
      <c r="B22" s="16"/>
      <c r="C22" s="69"/>
      <c r="D22" s="70"/>
      <c r="E22" s="70"/>
      <c r="F22" s="70"/>
      <c r="G22" s="71"/>
      <c r="H22" s="71"/>
      <c r="I22" s="72"/>
    </row>
    <row r="23" spans="1:9" s="2" customFormat="1" ht="37.5" customHeight="1" thickBot="1">
      <c r="A23" s="17" t="s">
        <v>113</v>
      </c>
      <c r="B23" s="198">
        <v>4150610.48</v>
      </c>
      <c r="C23" s="196">
        <v>300000</v>
      </c>
      <c r="D23" s="196">
        <v>712210</v>
      </c>
      <c r="E23" s="196">
        <v>10172060</v>
      </c>
      <c r="F23" s="196">
        <v>0</v>
      </c>
      <c r="G23" s="196">
        <v>751300</v>
      </c>
      <c r="H23" s="196">
        <v>15912</v>
      </c>
      <c r="I23" s="197">
        <v>60098</v>
      </c>
    </row>
    <row r="24" spans="1:9" s="2" customFormat="1" ht="39" customHeight="1" thickBot="1">
      <c r="A24" s="17" t="s">
        <v>114</v>
      </c>
      <c r="B24" s="280">
        <v>16162190.48</v>
      </c>
      <c r="C24" s="280"/>
      <c r="D24" s="280"/>
      <c r="E24" s="280"/>
      <c r="F24" s="280"/>
      <c r="G24" s="280"/>
      <c r="H24" s="280"/>
      <c r="I24" s="281"/>
    </row>
    <row r="25" spans="1:9" ht="13.5" thickBot="1">
      <c r="A25" s="6"/>
      <c r="B25" s="64"/>
      <c r="C25" s="6"/>
      <c r="D25" s="6"/>
      <c r="E25" s="7"/>
      <c r="F25" s="18"/>
      <c r="I25" s="9"/>
    </row>
    <row r="26" spans="1:9" ht="24" customHeight="1" thickBot="1">
      <c r="A26" s="61" t="s">
        <v>9</v>
      </c>
      <c r="B26" s="282" t="s">
        <v>178</v>
      </c>
      <c r="C26" s="283"/>
      <c r="D26" s="283"/>
      <c r="E26" s="283"/>
      <c r="F26" s="283"/>
      <c r="G26" s="283"/>
      <c r="H26" s="283"/>
      <c r="I26" s="284"/>
    </row>
    <row r="27" spans="1:9" ht="53.25" thickBot="1">
      <c r="A27" s="62" t="s">
        <v>10</v>
      </c>
      <c r="B27" s="10" t="s">
        <v>66</v>
      </c>
      <c r="C27" s="63" t="s">
        <v>11</v>
      </c>
      <c r="D27" s="11" t="s">
        <v>12</v>
      </c>
      <c r="E27" s="11" t="s">
        <v>75</v>
      </c>
      <c r="F27" s="11" t="s">
        <v>76</v>
      </c>
      <c r="G27" s="11" t="s">
        <v>89</v>
      </c>
      <c r="H27" s="107" t="s">
        <v>77</v>
      </c>
      <c r="I27" s="12" t="s">
        <v>16</v>
      </c>
    </row>
    <row r="28" spans="1:9" ht="14.25">
      <c r="A28" s="111">
        <v>634</v>
      </c>
      <c r="B28" s="108"/>
      <c r="C28" s="109"/>
      <c r="D28" s="110"/>
      <c r="E28" s="110"/>
      <c r="F28" s="110"/>
      <c r="G28" s="110"/>
      <c r="H28" s="125">
        <v>15912</v>
      </c>
      <c r="I28" s="104"/>
    </row>
    <row r="29" spans="1:9" ht="14.25">
      <c r="A29" s="112">
        <v>636</v>
      </c>
      <c r="B29" s="106"/>
      <c r="C29" s="105"/>
      <c r="D29" s="102"/>
      <c r="E29" s="126">
        <v>10172060</v>
      </c>
      <c r="F29" s="126"/>
      <c r="G29" s="126">
        <v>659700</v>
      </c>
      <c r="H29" s="102"/>
      <c r="I29" s="103"/>
    </row>
    <row r="30" spans="1:9" ht="14.25">
      <c r="A30" s="112">
        <v>652</v>
      </c>
      <c r="B30" s="106"/>
      <c r="C30" s="105"/>
      <c r="D30" s="126">
        <v>712210</v>
      </c>
      <c r="E30" s="102"/>
      <c r="F30" s="102"/>
      <c r="G30" s="126">
        <v>91600</v>
      </c>
      <c r="H30" s="102"/>
      <c r="I30" s="103"/>
    </row>
    <row r="31" spans="1:9" ht="14.25">
      <c r="A31" s="112">
        <v>661</v>
      </c>
      <c r="B31" s="106"/>
      <c r="C31" s="127">
        <v>300000</v>
      </c>
      <c r="D31" s="102"/>
      <c r="E31" s="102"/>
      <c r="F31" s="102"/>
      <c r="G31" s="102"/>
      <c r="H31" s="102"/>
      <c r="I31" s="103"/>
    </row>
    <row r="32" spans="1:9" ht="14.25">
      <c r="A32" s="112">
        <v>663</v>
      </c>
      <c r="B32" s="106"/>
      <c r="C32" s="105"/>
      <c r="D32" s="102"/>
      <c r="E32" s="102"/>
      <c r="F32" s="102"/>
      <c r="G32" s="102"/>
      <c r="H32" s="102"/>
      <c r="I32" s="128">
        <v>60098</v>
      </c>
    </row>
    <row r="33" spans="1:9" ht="14.25">
      <c r="A33" s="113">
        <v>671</v>
      </c>
      <c r="B33" s="132">
        <v>4150610.48</v>
      </c>
      <c r="C33" s="105"/>
      <c r="D33" s="102"/>
      <c r="E33" s="102"/>
      <c r="F33" s="102"/>
      <c r="G33" s="102"/>
      <c r="H33" s="102"/>
      <c r="I33" s="103"/>
    </row>
    <row r="34" spans="1:9" ht="12.75">
      <c r="A34" s="14"/>
      <c r="B34" s="13"/>
      <c r="C34" s="66"/>
      <c r="D34" s="65"/>
      <c r="E34" s="65"/>
      <c r="F34" s="65"/>
      <c r="G34" s="67"/>
      <c r="H34" s="67"/>
      <c r="I34" s="68"/>
    </row>
    <row r="35" spans="1:9" ht="12.75">
      <c r="A35" s="14"/>
      <c r="B35" s="13"/>
      <c r="C35" s="66"/>
      <c r="D35" s="65"/>
      <c r="E35" s="65"/>
      <c r="F35" s="65"/>
      <c r="G35" s="67"/>
      <c r="H35" s="67"/>
      <c r="I35" s="68"/>
    </row>
    <row r="36" spans="1:9" ht="12.75">
      <c r="A36" s="14"/>
      <c r="B36" s="13"/>
      <c r="C36" s="66"/>
      <c r="D36" s="65"/>
      <c r="E36" s="65"/>
      <c r="F36" s="65"/>
      <c r="G36" s="67"/>
      <c r="H36" s="67"/>
      <c r="I36" s="68"/>
    </row>
    <row r="37" spans="1:9" ht="13.5" thickBot="1">
      <c r="A37" s="15"/>
      <c r="B37" s="16"/>
      <c r="C37" s="69"/>
      <c r="D37" s="70"/>
      <c r="E37" s="70"/>
      <c r="F37" s="70"/>
      <c r="G37" s="71"/>
      <c r="H37" s="71"/>
      <c r="I37" s="72"/>
    </row>
    <row r="38" spans="1:9" s="2" customFormat="1" ht="30" customHeight="1" thickBot="1">
      <c r="A38" s="17" t="s">
        <v>13</v>
      </c>
      <c r="B38" s="129">
        <v>4150610.48</v>
      </c>
      <c r="C38" s="130">
        <v>300000</v>
      </c>
      <c r="D38" s="130">
        <v>712210</v>
      </c>
      <c r="E38" s="130">
        <v>10172060</v>
      </c>
      <c r="F38" s="130">
        <v>0</v>
      </c>
      <c r="G38" s="130">
        <v>751300</v>
      </c>
      <c r="H38" s="130">
        <v>15912</v>
      </c>
      <c r="I38" s="131">
        <v>60098</v>
      </c>
    </row>
    <row r="39" spans="1:9" s="2" customFormat="1" ht="28.5" customHeight="1" thickBot="1">
      <c r="A39" s="17" t="s">
        <v>83</v>
      </c>
      <c r="B39" s="285">
        <v>16162190.48</v>
      </c>
      <c r="C39" s="280"/>
      <c r="D39" s="280"/>
      <c r="E39" s="280"/>
      <c r="F39" s="280"/>
      <c r="G39" s="280"/>
      <c r="H39" s="280"/>
      <c r="I39" s="281"/>
    </row>
    <row r="40" spans="5:6" ht="13.5" thickBot="1">
      <c r="E40" s="20"/>
      <c r="F40" s="21"/>
    </row>
    <row r="41" spans="1:9" ht="27" thickBot="1">
      <c r="A41" s="61" t="s">
        <v>9</v>
      </c>
      <c r="B41" s="282" t="s">
        <v>179</v>
      </c>
      <c r="C41" s="283"/>
      <c r="D41" s="283"/>
      <c r="E41" s="283"/>
      <c r="F41" s="283"/>
      <c r="G41" s="283"/>
      <c r="H41" s="283"/>
      <c r="I41" s="284"/>
    </row>
    <row r="42" spans="1:9" ht="53.25" thickBot="1">
      <c r="A42" s="62" t="s">
        <v>10</v>
      </c>
      <c r="B42" s="10" t="s">
        <v>66</v>
      </c>
      <c r="C42" s="63" t="s">
        <v>11</v>
      </c>
      <c r="D42" s="11" t="s">
        <v>78</v>
      </c>
      <c r="E42" s="11" t="s">
        <v>75</v>
      </c>
      <c r="F42" s="11" t="s">
        <v>76</v>
      </c>
      <c r="G42" s="11" t="s">
        <v>89</v>
      </c>
      <c r="H42" s="107" t="s">
        <v>77</v>
      </c>
      <c r="I42" s="12" t="s">
        <v>16</v>
      </c>
    </row>
    <row r="43" spans="1:9" ht="14.25">
      <c r="A43" s="111">
        <v>634</v>
      </c>
      <c r="B43" s="108"/>
      <c r="C43" s="109"/>
      <c r="D43" s="110"/>
      <c r="E43" s="110"/>
      <c r="F43" s="110"/>
      <c r="G43" s="110"/>
      <c r="H43" s="125">
        <v>15912</v>
      </c>
      <c r="I43" s="104"/>
    </row>
    <row r="44" spans="1:9" ht="14.25">
      <c r="A44" s="112">
        <v>636</v>
      </c>
      <c r="B44" s="106"/>
      <c r="C44" s="105"/>
      <c r="D44" s="102"/>
      <c r="E44" s="126">
        <v>10172060</v>
      </c>
      <c r="F44" s="126"/>
      <c r="G44" s="126">
        <v>659700</v>
      </c>
      <c r="H44" s="102"/>
      <c r="I44" s="103"/>
    </row>
    <row r="45" spans="1:9" ht="14.25">
      <c r="A45" s="112">
        <v>652</v>
      </c>
      <c r="B45" s="106"/>
      <c r="C45" s="105"/>
      <c r="D45" s="126">
        <v>712210</v>
      </c>
      <c r="E45" s="102"/>
      <c r="F45" s="102"/>
      <c r="G45" s="126">
        <v>91600</v>
      </c>
      <c r="H45" s="102"/>
      <c r="I45" s="103"/>
    </row>
    <row r="46" spans="1:9" ht="14.25">
      <c r="A46" s="112">
        <v>661</v>
      </c>
      <c r="B46" s="106"/>
      <c r="C46" s="127">
        <v>300000</v>
      </c>
      <c r="D46" s="102"/>
      <c r="E46" s="102"/>
      <c r="F46" s="102"/>
      <c r="G46" s="102"/>
      <c r="H46" s="102"/>
      <c r="I46" s="103"/>
    </row>
    <row r="47" spans="1:9" ht="14.25">
      <c r="A47" s="112">
        <v>663</v>
      </c>
      <c r="B47" s="106"/>
      <c r="C47" s="105"/>
      <c r="D47" s="102"/>
      <c r="E47" s="102"/>
      <c r="F47" s="102"/>
      <c r="G47" s="102"/>
      <c r="H47" s="102"/>
      <c r="I47" s="128">
        <v>60098</v>
      </c>
    </row>
    <row r="48" spans="1:9" ht="13.5" customHeight="1">
      <c r="A48" s="113">
        <v>671</v>
      </c>
      <c r="B48" s="132">
        <v>4150610.48</v>
      </c>
      <c r="C48" s="105"/>
      <c r="D48" s="102"/>
      <c r="E48" s="102"/>
      <c r="F48" s="102"/>
      <c r="G48" s="102"/>
      <c r="H48" s="102"/>
      <c r="I48" s="103"/>
    </row>
    <row r="49" spans="1:9" ht="13.5" customHeight="1">
      <c r="A49" s="14"/>
      <c r="B49" s="13"/>
      <c r="C49" s="66"/>
      <c r="D49" s="65"/>
      <c r="E49" s="65"/>
      <c r="F49" s="65"/>
      <c r="G49" s="67"/>
      <c r="H49" s="67"/>
      <c r="I49" s="68"/>
    </row>
    <row r="50" spans="1:9" ht="13.5" thickBot="1">
      <c r="A50" s="15"/>
      <c r="B50" s="13"/>
      <c r="C50" s="66"/>
      <c r="D50" s="65"/>
      <c r="E50" s="65"/>
      <c r="F50" s="65"/>
      <c r="G50" s="67"/>
      <c r="H50" s="67"/>
      <c r="I50" s="68"/>
    </row>
    <row r="51" spans="1:9" s="2" customFormat="1" ht="30" customHeight="1" thickBot="1">
      <c r="A51" s="17" t="s">
        <v>13</v>
      </c>
      <c r="B51" s="135">
        <v>4150610.48</v>
      </c>
      <c r="C51" s="135">
        <v>300000</v>
      </c>
      <c r="D51" s="135">
        <v>712210</v>
      </c>
      <c r="E51" s="135">
        <v>10172060</v>
      </c>
      <c r="F51" s="135">
        <f>F43+F44+F45+F46+F47+F48</f>
        <v>0</v>
      </c>
      <c r="G51" s="135">
        <v>751300</v>
      </c>
      <c r="H51" s="135">
        <v>15912</v>
      </c>
      <c r="I51" s="136">
        <v>60098</v>
      </c>
    </row>
    <row r="52" spans="1:9" s="2" customFormat="1" ht="28.5" customHeight="1" thickBot="1">
      <c r="A52" s="134" t="s">
        <v>100</v>
      </c>
      <c r="B52" s="285">
        <f>SUM(B51:I51)</f>
        <v>16162190.48</v>
      </c>
      <c r="C52" s="280"/>
      <c r="D52" s="280"/>
      <c r="E52" s="280"/>
      <c r="F52" s="280"/>
      <c r="G52" s="280"/>
      <c r="H52" s="280"/>
      <c r="I52" s="281"/>
    </row>
    <row r="53" spans="4:6" ht="13.5" customHeight="1">
      <c r="D53" s="22"/>
      <c r="E53" s="24"/>
      <c r="F53" s="25" t="s">
        <v>90</v>
      </c>
    </row>
    <row r="54" spans="5:6" ht="13.5" customHeight="1">
      <c r="E54" s="26"/>
      <c r="F54" s="27"/>
    </row>
    <row r="55" spans="5:6" ht="13.5" customHeight="1">
      <c r="E55" s="28"/>
      <c r="F55" s="29"/>
    </row>
    <row r="56" spans="5:6" ht="13.5" customHeight="1">
      <c r="E56" s="20"/>
      <c r="F56" s="21"/>
    </row>
    <row r="57" spans="4:6" ht="28.5" customHeight="1">
      <c r="D57" s="22"/>
      <c r="E57" s="20"/>
      <c r="F57" s="30"/>
    </row>
    <row r="58" spans="4:6" ht="13.5" customHeight="1">
      <c r="D58" s="22"/>
      <c r="E58" s="20"/>
      <c r="F58" s="25"/>
    </row>
    <row r="59" spans="5:6" ht="13.5" customHeight="1">
      <c r="E59" s="20"/>
      <c r="F59" s="21"/>
    </row>
    <row r="60" spans="5:6" ht="13.5" customHeight="1">
      <c r="E60" s="20"/>
      <c r="F60" s="29"/>
    </row>
    <row r="61" spans="5:6" ht="13.5" customHeight="1">
      <c r="E61" s="20"/>
      <c r="F61" s="21"/>
    </row>
    <row r="62" spans="5:6" ht="22.5" customHeight="1">
      <c r="E62" s="20"/>
      <c r="F62" s="31"/>
    </row>
    <row r="63" spans="5:6" ht="13.5" customHeight="1">
      <c r="E63" s="26"/>
      <c r="F63" s="27"/>
    </row>
    <row r="64" spans="2:6" ht="13.5" customHeight="1">
      <c r="B64" s="22"/>
      <c r="C64" s="22"/>
      <c r="E64" s="26"/>
      <c r="F64" s="32"/>
    </row>
    <row r="65" spans="4:6" ht="13.5" customHeight="1">
      <c r="D65" s="22"/>
      <c r="E65" s="26"/>
      <c r="F65" s="33"/>
    </row>
    <row r="66" spans="4:6" ht="13.5" customHeight="1">
      <c r="D66" s="22"/>
      <c r="E66" s="28"/>
      <c r="F66" s="25"/>
    </row>
    <row r="67" spans="5:6" ht="13.5" customHeight="1">
      <c r="E67" s="20"/>
      <c r="F67" s="21"/>
    </row>
    <row r="68" spans="2:6" ht="13.5" customHeight="1">
      <c r="B68" s="22"/>
      <c r="C68" s="22"/>
      <c r="E68" s="20"/>
      <c r="F68" s="23"/>
    </row>
    <row r="69" spans="4:6" ht="13.5" customHeight="1">
      <c r="D69" s="22"/>
      <c r="E69" s="20"/>
      <c r="F69" s="32"/>
    </row>
    <row r="70" spans="4:6" ht="13.5" customHeight="1">
      <c r="D70" s="22"/>
      <c r="E70" s="28"/>
      <c r="F70" s="25"/>
    </row>
    <row r="71" spans="5:6" ht="13.5" customHeight="1">
      <c r="E71" s="26"/>
      <c r="F71" s="21"/>
    </row>
    <row r="72" spans="4:6" ht="13.5" customHeight="1">
      <c r="D72" s="22"/>
      <c r="E72" s="26"/>
      <c r="F72" s="32"/>
    </row>
    <row r="73" spans="5:6" ht="22.5" customHeight="1">
      <c r="E73" s="28"/>
      <c r="F73" s="31"/>
    </row>
    <row r="74" spans="5:6" ht="13.5" customHeight="1">
      <c r="E74" s="20"/>
      <c r="F74" s="21"/>
    </row>
    <row r="75" spans="5:6" ht="13.5" customHeight="1">
      <c r="E75" s="28"/>
      <c r="F75" s="25"/>
    </row>
    <row r="76" spans="5:6" ht="13.5" customHeight="1">
      <c r="E76" s="20"/>
      <c r="F76" s="21"/>
    </row>
    <row r="77" spans="5:6" ht="13.5" customHeight="1">
      <c r="E77" s="20"/>
      <c r="F77" s="21"/>
    </row>
    <row r="78" spans="1:6" ht="13.5" customHeight="1">
      <c r="A78" s="22"/>
      <c r="E78" s="34"/>
      <c r="F78" s="32"/>
    </row>
    <row r="79" spans="2:6" ht="13.5" customHeight="1">
      <c r="B79" s="22"/>
      <c r="C79" s="22"/>
      <c r="D79" s="22"/>
      <c r="E79" s="35"/>
      <c r="F79" s="32"/>
    </row>
    <row r="80" spans="2:6" ht="13.5" customHeight="1">
      <c r="B80" s="22"/>
      <c r="C80" s="22"/>
      <c r="D80" s="22"/>
      <c r="E80" s="35"/>
      <c r="F80" s="23"/>
    </row>
    <row r="81" spans="2:6" ht="13.5" customHeight="1">
      <c r="B81" s="22"/>
      <c r="C81" s="22"/>
      <c r="D81" s="22"/>
      <c r="E81" s="28"/>
      <c r="F81" s="29"/>
    </row>
    <row r="82" spans="5:6" ht="12.75">
      <c r="E82" s="20"/>
      <c r="F82" s="21"/>
    </row>
    <row r="83" spans="2:6" ht="12.75">
      <c r="B83" s="22"/>
      <c r="C83" s="22"/>
      <c r="E83" s="20"/>
      <c r="F83" s="32"/>
    </row>
    <row r="84" spans="4:6" ht="12.75">
      <c r="D84" s="22"/>
      <c r="E84" s="20"/>
      <c r="F84" s="23"/>
    </row>
    <row r="85" spans="4:6" ht="12.75">
      <c r="D85" s="22"/>
      <c r="E85" s="28"/>
      <c r="F85" s="25"/>
    </row>
    <row r="86" spans="5:6" ht="12.75">
      <c r="E86" s="20"/>
      <c r="F86" s="21"/>
    </row>
    <row r="87" spans="5:6" ht="12.75">
      <c r="E87" s="20"/>
      <c r="F87" s="21"/>
    </row>
    <row r="88" spans="5:6" ht="12.75">
      <c r="E88" s="36"/>
      <c r="F88" s="37"/>
    </row>
    <row r="89" spans="5:6" ht="12.75">
      <c r="E89" s="20"/>
      <c r="F89" s="21"/>
    </row>
    <row r="90" spans="5:6" ht="12.75">
      <c r="E90" s="20"/>
      <c r="F90" s="21"/>
    </row>
    <row r="91" spans="5:6" ht="12.75">
      <c r="E91" s="20"/>
      <c r="F91" s="21"/>
    </row>
    <row r="92" spans="5:6" ht="12.75">
      <c r="E92" s="28"/>
      <c r="F92" s="25"/>
    </row>
    <row r="93" spans="5:6" ht="12.75">
      <c r="E93" s="20"/>
      <c r="F93" s="21"/>
    </row>
    <row r="94" spans="5:6" ht="12.75">
      <c r="E94" s="28"/>
      <c r="F94" s="25"/>
    </row>
    <row r="95" spans="5:6" ht="12.75">
      <c r="E95" s="20"/>
      <c r="F95" s="21"/>
    </row>
    <row r="96" spans="5:6" ht="12.75">
      <c r="E96" s="20"/>
      <c r="F96" s="21"/>
    </row>
    <row r="97" spans="5:6" ht="12.75">
      <c r="E97" s="20"/>
      <c r="F97" s="21"/>
    </row>
    <row r="98" spans="5:6" ht="12.75">
      <c r="E98" s="20"/>
      <c r="F98" s="21"/>
    </row>
    <row r="99" spans="1:6" ht="28.5" customHeight="1">
      <c r="A99" s="38"/>
      <c r="B99" s="38"/>
      <c r="C99" s="38"/>
      <c r="D99" s="38"/>
      <c r="E99" s="39"/>
      <c r="F99" s="40"/>
    </row>
    <row r="100" spans="4:6" ht="12.75">
      <c r="D100" s="22"/>
      <c r="E100" s="20"/>
      <c r="F100" s="23"/>
    </row>
    <row r="101" spans="5:6" ht="12.75">
      <c r="E101" s="41"/>
      <c r="F101" s="42"/>
    </row>
    <row r="102" spans="5:6" ht="12.75">
      <c r="E102" s="20"/>
      <c r="F102" s="21"/>
    </row>
    <row r="103" spans="5:6" ht="12.75">
      <c r="E103" s="36"/>
      <c r="F103" s="37"/>
    </row>
    <row r="104" spans="5:6" ht="12.75">
      <c r="E104" s="36"/>
      <c r="F104" s="37"/>
    </row>
    <row r="105" spans="5:6" ht="12.75">
      <c r="E105" s="20"/>
      <c r="F105" s="21"/>
    </row>
    <row r="106" spans="5:6" ht="12.75">
      <c r="E106" s="28"/>
      <c r="F106" s="25"/>
    </row>
    <row r="107" spans="5:6" ht="12.75">
      <c r="E107" s="20"/>
      <c r="F107" s="21"/>
    </row>
    <row r="108" spans="5:6" ht="12.75">
      <c r="E108" s="20"/>
      <c r="F108" s="21"/>
    </row>
    <row r="109" spans="5:6" ht="12.75">
      <c r="E109" s="28"/>
      <c r="F109" s="25"/>
    </row>
    <row r="110" spans="5:6" ht="12.75">
      <c r="E110" s="20"/>
      <c r="F110" s="21"/>
    </row>
    <row r="111" spans="5:6" ht="12.75">
      <c r="E111" s="36"/>
      <c r="F111" s="37"/>
    </row>
    <row r="112" spans="5:6" ht="12.75">
      <c r="E112" s="28"/>
      <c r="F112" s="42"/>
    </row>
    <row r="113" spans="5:6" ht="12.75">
      <c r="E113" s="26"/>
      <c r="F113" s="37"/>
    </row>
    <row r="114" spans="5:6" ht="12.75">
      <c r="E114" s="28"/>
      <c r="F114" s="25"/>
    </row>
    <row r="115" spans="5:6" ht="12.75">
      <c r="E115" s="20"/>
      <c r="F115" s="21"/>
    </row>
    <row r="116" spans="4:6" ht="12.75">
      <c r="D116" s="22"/>
      <c r="E116" s="20"/>
      <c r="F116" s="23"/>
    </row>
    <row r="117" spans="5:6" ht="12.75">
      <c r="E117" s="26"/>
      <c r="F117" s="25"/>
    </row>
    <row r="118" spans="5:6" ht="12.75">
      <c r="E118" s="26"/>
      <c r="F118" s="37"/>
    </row>
    <row r="119" spans="4:6" ht="12.75">
      <c r="D119" s="22"/>
      <c r="E119" s="26"/>
      <c r="F119" s="43"/>
    </row>
    <row r="120" spans="4:6" ht="12.75">
      <c r="D120" s="22"/>
      <c r="E120" s="28"/>
      <c r="F120" s="29"/>
    </row>
    <row r="121" spans="5:6" ht="12.75">
      <c r="E121" s="20"/>
      <c r="F121" s="21"/>
    </row>
    <row r="122" spans="5:6" ht="12.75">
      <c r="E122" s="41"/>
      <c r="F122" s="44"/>
    </row>
    <row r="123" spans="5:6" ht="11.25" customHeight="1">
      <c r="E123" s="36"/>
      <c r="F123" s="37"/>
    </row>
    <row r="124" spans="2:6" ht="24" customHeight="1">
      <c r="B124" s="22"/>
      <c r="C124" s="22"/>
      <c r="E124" s="36"/>
      <c r="F124" s="45"/>
    </row>
    <row r="125" spans="4:6" ht="15" customHeight="1">
      <c r="D125" s="22"/>
      <c r="E125" s="36"/>
      <c r="F125" s="45"/>
    </row>
    <row r="126" spans="5:6" ht="11.25" customHeight="1">
      <c r="E126" s="41"/>
      <c r="F126" s="42"/>
    </row>
    <row r="127" spans="5:6" ht="12.75">
      <c r="E127" s="36"/>
      <c r="F127" s="37"/>
    </row>
    <row r="128" spans="2:6" ht="13.5" customHeight="1">
      <c r="B128" s="22"/>
      <c r="C128" s="22"/>
      <c r="E128" s="36"/>
      <c r="F128" s="46"/>
    </row>
    <row r="129" spans="4:6" ht="12.75" customHeight="1">
      <c r="D129" s="22"/>
      <c r="E129" s="36"/>
      <c r="F129" s="23"/>
    </row>
    <row r="130" spans="4:6" ht="12.75" customHeight="1">
      <c r="D130" s="22"/>
      <c r="E130" s="28"/>
      <c r="F130" s="29"/>
    </row>
    <row r="131" spans="5:6" ht="12.75">
      <c r="E131" s="20"/>
      <c r="F131" s="21"/>
    </row>
    <row r="132" spans="4:6" ht="12.75">
      <c r="D132" s="22"/>
      <c r="E132" s="20"/>
      <c r="F132" s="43"/>
    </row>
    <row r="133" spans="5:6" ht="12.75">
      <c r="E133" s="41"/>
      <c r="F133" s="42"/>
    </row>
    <row r="134" spans="5:6" ht="12.75">
      <c r="E134" s="36"/>
      <c r="F134" s="37"/>
    </row>
    <row r="135" spans="5:6" ht="12.75">
      <c r="E135" s="20"/>
      <c r="F135" s="21"/>
    </row>
    <row r="136" spans="1:6" ht="19.5" customHeight="1">
      <c r="A136" s="47"/>
      <c r="B136" s="6"/>
      <c r="C136" s="6"/>
      <c r="D136" s="6"/>
      <c r="E136" s="6"/>
      <c r="F136" s="32"/>
    </row>
    <row r="137" spans="1:6" ht="15" customHeight="1">
      <c r="A137" s="22"/>
      <c r="E137" s="34"/>
      <c r="F137" s="32"/>
    </row>
    <row r="138" spans="1:6" ht="12.75">
      <c r="A138" s="22"/>
      <c r="B138" s="22"/>
      <c r="C138" s="22"/>
      <c r="E138" s="34"/>
      <c r="F138" s="23"/>
    </row>
    <row r="139" spans="4:6" ht="12.75">
      <c r="D139" s="22"/>
      <c r="E139" s="20"/>
      <c r="F139" s="32"/>
    </row>
    <row r="140" spans="5:6" ht="12.75">
      <c r="E140" s="24"/>
      <c r="F140" s="25"/>
    </row>
    <row r="141" spans="2:6" ht="12.75">
      <c r="B141" s="22"/>
      <c r="C141" s="22"/>
      <c r="E141" s="20"/>
      <c r="F141" s="23"/>
    </row>
    <row r="142" spans="4:6" ht="12.75">
      <c r="D142" s="22"/>
      <c r="E142" s="20"/>
      <c r="F142" s="23"/>
    </row>
    <row r="143" spans="5:6" ht="12.75">
      <c r="E143" s="28"/>
      <c r="F143" s="29"/>
    </row>
    <row r="144" spans="4:6" ht="22.5" customHeight="1">
      <c r="D144" s="22"/>
      <c r="E144" s="20"/>
      <c r="F144" s="30"/>
    </row>
    <row r="145" spans="5:6" ht="12.75">
      <c r="E145" s="20"/>
      <c r="F145" s="29"/>
    </row>
    <row r="146" spans="2:6" ht="12.75">
      <c r="B146" s="22"/>
      <c r="C146" s="22"/>
      <c r="E146" s="26"/>
      <c r="F146" s="32"/>
    </row>
    <row r="147" spans="4:6" ht="12.75">
      <c r="D147" s="22"/>
      <c r="E147" s="26"/>
      <c r="F147" s="33"/>
    </row>
    <row r="148" spans="5:6" ht="12.75">
      <c r="E148" s="28"/>
      <c r="F148" s="25"/>
    </row>
    <row r="149" spans="1:6" ht="13.5" customHeight="1">
      <c r="A149" s="22"/>
      <c r="E149" s="34"/>
      <c r="F149" s="32"/>
    </row>
    <row r="150" spans="2:6" ht="13.5" customHeight="1">
      <c r="B150" s="22"/>
      <c r="C150" s="22"/>
      <c r="E150" s="20"/>
      <c r="F150" s="32"/>
    </row>
    <row r="151" spans="4:6" ht="13.5" customHeight="1">
      <c r="D151" s="22"/>
      <c r="E151" s="20"/>
      <c r="F151" s="23"/>
    </row>
    <row r="152" spans="4:6" ht="12.75">
      <c r="D152" s="22"/>
      <c r="E152" s="28"/>
      <c r="F152" s="25"/>
    </row>
    <row r="153" spans="4:6" ht="12.75">
      <c r="D153" s="22"/>
      <c r="E153" s="20"/>
      <c r="F153" s="23"/>
    </row>
    <row r="154" spans="5:6" ht="12.75">
      <c r="E154" s="41"/>
      <c r="F154" s="42"/>
    </row>
    <row r="155" spans="4:6" ht="12.75">
      <c r="D155" s="22"/>
      <c r="E155" s="26"/>
      <c r="F155" s="43"/>
    </row>
    <row r="156" spans="4:6" ht="12.75">
      <c r="D156" s="22"/>
      <c r="E156" s="28"/>
      <c r="F156" s="29"/>
    </row>
    <row r="157" spans="5:6" ht="12.75">
      <c r="E157" s="41"/>
      <c r="F157" s="48"/>
    </row>
    <row r="158" spans="2:6" ht="12.75">
      <c r="B158" s="22"/>
      <c r="C158" s="22"/>
      <c r="E158" s="36"/>
      <c r="F158" s="46"/>
    </row>
    <row r="159" spans="4:6" ht="12.75">
      <c r="D159" s="22"/>
      <c r="E159" s="36"/>
      <c r="F159" s="23"/>
    </row>
    <row r="160" spans="4:6" ht="12.75">
      <c r="D160" s="22"/>
      <c r="E160" s="28"/>
      <c r="F160" s="29"/>
    </row>
    <row r="161" spans="4:6" ht="12.75">
      <c r="D161" s="22"/>
      <c r="E161" s="28"/>
      <c r="F161" s="29"/>
    </row>
    <row r="162" spans="5:6" ht="12.75">
      <c r="E162" s="20"/>
      <c r="F162" s="21"/>
    </row>
    <row r="163" spans="1:6" s="49" customFormat="1" ht="18" customHeight="1">
      <c r="A163" s="286"/>
      <c r="B163" s="287"/>
      <c r="C163" s="287"/>
      <c r="D163" s="287"/>
      <c r="E163" s="287"/>
      <c r="F163" s="287"/>
    </row>
    <row r="164" spans="1:6" ht="28.5" customHeight="1">
      <c r="A164" s="38"/>
      <c r="B164" s="38"/>
      <c r="C164" s="38"/>
      <c r="D164" s="38"/>
      <c r="E164" s="39"/>
      <c r="F164" s="40"/>
    </row>
    <row r="166" spans="1:6" ht="15">
      <c r="A166" s="51"/>
      <c r="B166" s="22"/>
      <c r="C166" s="22"/>
      <c r="D166" s="22"/>
      <c r="E166" s="52"/>
      <c r="F166" s="5"/>
    </row>
    <row r="167" spans="1:6" ht="12.75">
      <c r="A167" s="22"/>
      <c r="B167" s="22"/>
      <c r="C167" s="22"/>
      <c r="D167" s="22"/>
      <c r="E167" s="52"/>
      <c r="F167" s="5"/>
    </row>
    <row r="168" spans="1:6" ht="17.25" customHeight="1">
      <c r="A168" s="22"/>
      <c r="B168" s="22"/>
      <c r="C168" s="22"/>
      <c r="D168" s="22"/>
      <c r="E168" s="52"/>
      <c r="F168" s="5"/>
    </row>
    <row r="169" spans="1:6" ht="13.5" customHeight="1">
      <c r="A169" s="22"/>
      <c r="B169" s="22"/>
      <c r="C169" s="22"/>
      <c r="D169" s="22"/>
      <c r="E169" s="52"/>
      <c r="F169" s="5"/>
    </row>
    <row r="170" spans="1:6" ht="12.75">
      <c r="A170" s="22"/>
      <c r="B170" s="22"/>
      <c r="C170" s="22"/>
      <c r="D170" s="22"/>
      <c r="E170" s="52"/>
      <c r="F170" s="5"/>
    </row>
    <row r="171" spans="1:4" ht="12.75">
      <c r="A171" s="22"/>
      <c r="B171" s="22"/>
      <c r="C171" s="22"/>
      <c r="D171" s="22"/>
    </row>
    <row r="172" spans="1:6" ht="12.75">
      <c r="A172" s="22"/>
      <c r="B172" s="22"/>
      <c r="C172" s="22"/>
      <c r="D172" s="22"/>
      <c r="E172" s="52"/>
      <c r="F172" s="5"/>
    </row>
    <row r="173" spans="1:6" ht="12.75">
      <c r="A173" s="22"/>
      <c r="B173" s="22"/>
      <c r="C173" s="22"/>
      <c r="D173" s="22"/>
      <c r="E173" s="52"/>
      <c r="F173" s="53"/>
    </row>
    <row r="174" spans="1:6" ht="12.75">
      <c r="A174" s="22"/>
      <c r="B174" s="22"/>
      <c r="C174" s="22"/>
      <c r="D174" s="22"/>
      <c r="E174" s="52"/>
      <c r="F174" s="5"/>
    </row>
    <row r="175" spans="1:6" ht="22.5" customHeight="1">
      <c r="A175" s="22"/>
      <c r="B175" s="22"/>
      <c r="C175" s="22"/>
      <c r="D175" s="22"/>
      <c r="E175" s="52"/>
      <c r="F175" s="30"/>
    </row>
    <row r="176" spans="5:6" ht="22.5" customHeight="1">
      <c r="E176" s="28"/>
      <c r="F176" s="31"/>
    </row>
  </sheetData>
  <sheetProtection/>
  <mergeCells count="8">
    <mergeCell ref="A1:I1"/>
    <mergeCell ref="B24:I24"/>
    <mergeCell ref="B26:I26"/>
    <mergeCell ref="B39:I39"/>
    <mergeCell ref="B41:I41"/>
    <mergeCell ref="A163:F163"/>
    <mergeCell ref="B3:I3"/>
    <mergeCell ref="B52:I52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4"/>
  <sheetViews>
    <sheetView zoomScale="112" zoomScaleNormal="112" zoomScalePageLayoutView="0" workbookViewId="0" topLeftCell="A1">
      <pane ySplit="3" topLeftCell="A6" activePane="bottomLeft" state="frozen"/>
      <selection pane="topLeft" activeCell="A1" sqref="A1"/>
      <selection pane="bottomLeft" activeCell="M122" sqref="M122"/>
    </sheetView>
  </sheetViews>
  <sheetFormatPr defaultColWidth="11.421875" defaultRowHeight="12.75"/>
  <cols>
    <col min="1" max="1" width="8.140625" style="57" customWidth="1"/>
    <col min="2" max="2" width="32.00390625" style="58" customWidth="1"/>
    <col min="3" max="3" width="13.57421875" style="3" customWidth="1"/>
    <col min="4" max="4" width="12.140625" style="3" customWidth="1"/>
    <col min="5" max="5" width="9.28125" style="3" customWidth="1"/>
    <col min="6" max="6" width="10.28125" style="3" customWidth="1"/>
    <col min="7" max="7" width="11.7109375" style="3" customWidth="1"/>
    <col min="8" max="8" width="8.57421875" style="3" customWidth="1"/>
    <col min="9" max="9" width="13.8515625" style="3" customWidth="1"/>
    <col min="10" max="12" width="10.28125" style="3" customWidth="1"/>
    <col min="13" max="13" width="10.00390625" style="3" customWidth="1"/>
    <col min="14" max="14" width="0.5625" style="3" hidden="1" customWidth="1"/>
    <col min="15" max="16384" width="11.421875" style="1" customWidth="1"/>
  </cols>
  <sheetData>
    <row r="1" spans="1:14" ht="24" customHeight="1">
      <c r="A1" s="307" t="s">
        <v>101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9"/>
    </row>
    <row r="2" spans="1:14" s="5" customFormat="1" ht="40.5">
      <c r="A2" s="59" t="s">
        <v>14</v>
      </c>
      <c r="B2" s="59" t="s">
        <v>15</v>
      </c>
      <c r="C2" s="4" t="s">
        <v>136</v>
      </c>
      <c r="D2" s="59" t="s">
        <v>66</v>
      </c>
      <c r="E2" s="59" t="s">
        <v>11</v>
      </c>
      <c r="F2" s="59" t="s">
        <v>12</v>
      </c>
      <c r="G2" s="59" t="s">
        <v>75</v>
      </c>
      <c r="H2" s="59" t="s">
        <v>76</v>
      </c>
      <c r="I2" s="59" t="s">
        <v>84</v>
      </c>
      <c r="J2" s="59" t="s">
        <v>77</v>
      </c>
      <c r="K2" s="59" t="s">
        <v>16</v>
      </c>
      <c r="L2" s="59" t="s">
        <v>178</v>
      </c>
      <c r="M2" s="59" t="s">
        <v>179</v>
      </c>
      <c r="N2" s="4"/>
    </row>
    <row r="3" spans="1:14" ht="2.25" customHeight="1">
      <c r="A3" s="79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5" customFormat="1" ht="12.75">
      <c r="A4" s="79"/>
      <c r="B4" s="85" t="s">
        <v>105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2.75">
      <c r="A5" s="79"/>
      <c r="B5" s="80" t="s">
        <v>106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1" customHeight="1">
      <c r="A6" s="296" t="s">
        <v>146</v>
      </c>
      <c r="B6" s="297"/>
      <c r="C6" s="119">
        <v>41336.08</v>
      </c>
      <c r="D6" s="119">
        <v>41336.08</v>
      </c>
      <c r="E6" s="119">
        <v>0</v>
      </c>
      <c r="F6" s="119">
        <v>0</v>
      </c>
      <c r="G6" s="119">
        <v>0</v>
      </c>
      <c r="H6" s="87">
        <v>0</v>
      </c>
      <c r="I6" s="119">
        <v>0</v>
      </c>
      <c r="J6" s="119">
        <v>0</v>
      </c>
      <c r="K6" s="119">
        <v>0</v>
      </c>
      <c r="L6" s="119">
        <v>41336.08</v>
      </c>
      <c r="M6" s="119">
        <v>41336.08</v>
      </c>
      <c r="N6" s="84"/>
    </row>
    <row r="7" spans="1:14" ht="33" customHeight="1">
      <c r="A7" s="290" t="s">
        <v>145</v>
      </c>
      <c r="B7" s="291"/>
      <c r="C7" s="119">
        <v>41336.08</v>
      </c>
      <c r="D7" s="119">
        <v>41336.08</v>
      </c>
      <c r="E7" s="119">
        <v>0</v>
      </c>
      <c r="F7" s="119">
        <v>0</v>
      </c>
      <c r="G7" s="119">
        <v>0</v>
      </c>
      <c r="H7" s="237">
        <v>0</v>
      </c>
      <c r="I7" s="119"/>
      <c r="J7" s="119">
        <v>0</v>
      </c>
      <c r="K7" s="119">
        <v>0</v>
      </c>
      <c r="L7" s="119">
        <v>41336.08</v>
      </c>
      <c r="M7" s="119">
        <v>41336.08</v>
      </c>
      <c r="N7" s="84"/>
    </row>
    <row r="8" spans="1:14" ht="25.5" customHeight="1">
      <c r="A8" s="292" t="s">
        <v>147</v>
      </c>
      <c r="B8" s="293"/>
      <c r="C8" s="120">
        <v>41336.08</v>
      </c>
      <c r="D8" s="120">
        <v>41336.08</v>
      </c>
      <c r="E8" s="219">
        <v>0</v>
      </c>
      <c r="F8" s="219">
        <v>0</v>
      </c>
      <c r="G8" s="219">
        <v>0</v>
      </c>
      <c r="H8" s="238">
        <v>0</v>
      </c>
      <c r="I8" s="219">
        <v>0</v>
      </c>
      <c r="J8" s="219">
        <v>0</v>
      </c>
      <c r="K8" s="219">
        <v>0</v>
      </c>
      <c r="L8" s="120">
        <v>41336.08</v>
      </c>
      <c r="M8" s="120">
        <v>41336.08</v>
      </c>
      <c r="N8" s="84"/>
    </row>
    <row r="9" spans="1:14" ht="42.75" customHeight="1">
      <c r="A9" s="294" t="s">
        <v>148</v>
      </c>
      <c r="B9" s="295"/>
      <c r="C9" s="120">
        <v>41336.08</v>
      </c>
      <c r="D9" s="120">
        <v>41336.08</v>
      </c>
      <c r="E9" s="120">
        <v>0</v>
      </c>
      <c r="F9" s="120">
        <v>0</v>
      </c>
      <c r="G9" s="120">
        <v>0</v>
      </c>
      <c r="H9" s="239">
        <v>0</v>
      </c>
      <c r="I9" s="120">
        <v>0</v>
      </c>
      <c r="J9" s="120">
        <v>0</v>
      </c>
      <c r="K9" s="120">
        <v>0</v>
      </c>
      <c r="L9" s="120">
        <v>41336.08</v>
      </c>
      <c r="M9" s="120">
        <v>41336.08</v>
      </c>
      <c r="N9" s="84"/>
    </row>
    <row r="10" spans="1:14" ht="12.75" customHeight="1">
      <c r="A10" s="73">
        <v>3</v>
      </c>
      <c r="B10" s="89" t="s">
        <v>17</v>
      </c>
      <c r="C10" s="121">
        <v>41336.08</v>
      </c>
      <c r="D10" s="121">
        <v>41336.08</v>
      </c>
      <c r="E10" s="121">
        <v>0</v>
      </c>
      <c r="F10" s="121">
        <v>0</v>
      </c>
      <c r="G10" s="121">
        <v>0</v>
      </c>
      <c r="H10" s="240">
        <v>0</v>
      </c>
      <c r="I10" s="121">
        <v>0</v>
      </c>
      <c r="J10" s="121">
        <v>0</v>
      </c>
      <c r="K10" s="121">
        <v>0</v>
      </c>
      <c r="L10" s="121">
        <v>41336.08</v>
      </c>
      <c r="M10" s="121">
        <v>41336.08</v>
      </c>
      <c r="N10" s="84"/>
    </row>
    <row r="11" spans="1:14" ht="27" customHeight="1">
      <c r="A11" s="73">
        <v>37</v>
      </c>
      <c r="B11" s="89" t="s">
        <v>149</v>
      </c>
      <c r="C11" s="121">
        <v>41336.08</v>
      </c>
      <c r="D11" s="121">
        <v>41336.08</v>
      </c>
      <c r="E11" s="121">
        <v>0</v>
      </c>
      <c r="F11" s="121">
        <v>0</v>
      </c>
      <c r="G11" s="121">
        <v>0</v>
      </c>
      <c r="H11" s="240">
        <v>0</v>
      </c>
      <c r="I11" s="121">
        <v>0</v>
      </c>
      <c r="J11" s="121">
        <v>0</v>
      </c>
      <c r="K11" s="121">
        <v>0</v>
      </c>
      <c r="L11" s="121">
        <v>41336.08</v>
      </c>
      <c r="M11" s="121">
        <v>41336.08</v>
      </c>
      <c r="N11" s="84"/>
    </row>
    <row r="12" spans="1:14" ht="24" customHeight="1">
      <c r="A12" s="79">
        <v>372</v>
      </c>
      <c r="B12" s="80" t="s">
        <v>123</v>
      </c>
      <c r="C12" s="117">
        <v>41336.08</v>
      </c>
      <c r="D12" s="117">
        <v>41336.08</v>
      </c>
      <c r="E12" s="117">
        <v>0</v>
      </c>
      <c r="F12" s="117">
        <v>0</v>
      </c>
      <c r="G12" s="117">
        <v>0</v>
      </c>
      <c r="H12" s="81"/>
      <c r="I12" s="117">
        <v>0</v>
      </c>
      <c r="J12" s="117">
        <v>0</v>
      </c>
      <c r="K12" s="117">
        <v>0</v>
      </c>
      <c r="L12" s="117">
        <v>41336.08</v>
      </c>
      <c r="M12" s="117">
        <v>41336.08</v>
      </c>
      <c r="N12" s="84"/>
    </row>
    <row r="13" spans="1:14" ht="12.75" customHeight="1">
      <c r="A13" s="82">
        <v>3722</v>
      </c>
      <c r="B13" s="83" t="s">
        <v>135</v>
      </c>
      <c r="C13" s="118">
        <v>18130.4</v>
      </c>
      <c r="D13" s="118">
        <v>18130.4</v>
      </c>
      <c r="E13" s="118">
        <v>0</v>
      </c>
      <c r="F13" s="118">
        <v>0</v>
      </c>
      <c r="G13" s="118">
        <v>0</v>
      </c>
      <c r="H13" s="81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84"/>
    </row>
    <row r="14" spans="1:14" ht="12.75" customHeight="1">
      <c r="A14" s="82">
        <v>3722</v>
      </c>
      <c r="B14" s="83" t="s">
        <v>134</v>
      </c>
      <c r="C14" s="118">
        <v>23205.68</v>
      </c>
      <c r="D14" s="118">
        <v>23205.68</v>
      </c>
      <c r="E14" s="118">
        <v>0</v>
      </c>
      <c r="F14" s="118">
        <v>0</v>
      </c>
      <c r="G14" s="118">
        <v>0</v>
      </c>
      <c r="H14" s="81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84"/>
    </row>
    <row r="15" spans="1:14" ht="12.75" customHeight="1">
      <c r="A15" s="82"/>
      <c r="B15" s="83"/>
      <c r="C15" s="118"/>
      <c r="D15" s="118"/>
      <c r="E15" s="118"/>
      <c r="F15" s="118"/>
      <c r="G15" s="118"/>
      <c r="H15" s="81"/>
      <c r="I15" s="118"/>
      <c r="J15" s="114"/>
      <c r="K15" s="118"/>
      <c r="L15" s="118"/>
      <c r="M15" s="118"/>
      <c r="N15" s="84"/>
    </row>
    <row r="16" spans="1:14" ht="20.25" customHeight="1">
      <c r="A16" s="296" t="s">
        <v>176</v>
      </c>
      <c r="B16" s="297"/>
      <c r="C16" s="119">
        <v>2900000</v>
      </c>
      <c r="D16" s="119">
        <v>2900000</v>
      </c>
      <c r="E16" s="119">
        <v>0</v>
      </c>
      <c r="F16" s="119">
        <v>0</v>
      </c>
      <c r="G16" s="119">
        <v>0</v>
      </c>
      <c r="H16" s="87">
        <v>0</v>
      </c>
      <c r="I16" s="119">
        <v>0</v>
      </c>
      <c r="J16" s="119">
        <v>0</v>
      </c>
      <c r="K16" s="119">
        <v>0</v>
      </c>
      <c r="L16" s="216">
        <v>2900000</v>
      </c>
      <c r="M16" s="216">
        <v>2900000</v>
      </c>
      <c r="N16" s="84"/>
    </row>
    <row r="17" spans="1:14" ht="27.75" customHeight="1">
      <c r="A17" s="290" t="s">
        <v>174</v>
      </c>
      <c r="B17" s="291"/>
      <c r="C17" s="119">
        <v>2900000</v>
      </c>
      <c r="D17" s="119">
        <v>2900000</v>
      </c>
      <c r="E17" s="119">
        <v>0</v>
      </c>
      <c r="F17" s="119">
        <v>0</v>
      </c>
      <c r="G17" s="119">
        <v>0</v>
      </c>
      <c r="H17" s="237">
        <v>0</v>
      </c>
      <c r="I17" s="119"/>
      <c r="J17" s="119">
        <v>0</v>
      </c>
      <c r="K17" s="119">
        <v>0</v>
      </c>
      <c r="L17" s="216">
        <v>2900000</v>
      </c>
      <c r="M17" s="216">
        <v>2900000</v>
      </c>
      <c r="N17" s="84"/>
    </row>
    <row r="18" spans="1:14" ht="24" customHeight="1">
      <c r="A18" s="292" t="s">
        <v>175</v>
      </c>
      <c r="B18" s="293"/>
      <c r="C18" s="120">
        <v>2900000</v>
      </c>
      <c r="D18" s="120">
        <v>2900000</v>
      </c>
      <c r="E18" s="219">
        <v>0</v>
      </c>
      <c r="F18" s="219">
        <v>0</v>
      </c>
      <c r="G18" s="219">
        <v>0</v>
      </c>
      <c r="H18" s="238">
        <v>0</v>
      </c>
      <c r="I18" s="219">
        <v>0</v>
      </c>
      <c r="J18" s="219">
        <v>0</v>
      </c>
      <c r="K18" s="219">
        <v>0</v>
      </c>
      <c r="L18" s="217">
        <v>2900000</v>
      </c>
      <c r="M18" s="217">
        <v>2900000</v>
      </c>
      <c r="N18" s="84"/>
    </row>
    <row r="19" spans="1:14" ht="37.5" customHeight="1">
      <c r="A19" s="294" t="s">
        <v>177</v>
      </c>
      <c r="B19" s="295"/>
      <c r="C19" s="120">
        <v>2900000</v>
      </c>
      <c r="D19" s="120">
        <v>2900000</v>
      </c>
      <c r="E19" s="120">
        <v>0</v>
      </c>
      <c r="F19" s="120">
        <v>0</v>
      </c>
      <c r="G19" s="120">
        <v>0</v>
      </c>
      <c r="H19" s="239">
        <v>0</v>
      </c>
      <c r="I19" s="120">
        <v>0</v>
      </c>
      <c r="J19" s="120">
        <v>0</v>
      </c>
      <c r="K19" s="120">
        <v>0</v>
      </c>
      <c r="L19" s="217">
        <v>2900000</v>
      </c>
      <c r="M19" s="217">
        <v>2900000</v>
      </c>
      <c r="N19" s="84"/>
    </row>
    <row r="20" spans="1:14" ht="12.75" customHeight="1">
      <c r="A20" s="73">
        <v>4</v>
      </c>
      <c r="B20" s="89" t="s">
        <v>30</v>
      </c>
      <c r="C20" s="121">
        <v>2900000</v>
      </c>
      <c r="D20" s="121">
        <v>2900000</v>
      </c>
      <c r="E20" s="121">
        <v>0</v>
      </c>
      <c r="F20" s="121">
        <f aca="true" t="shared" si="0" ref="F20:K20">F21</f>
        <v>0</v>
      </c>
      <c r="G20" s="121">
        <f t="shared" si="0"/>
        <v>0</v>
      </c>
      <c r="H20" s="90">
        <f t="shared" si="0"/>
        <v>0</v>
      </c>
      <c r="I20" s="121">
        <f t="shared" si="0"/>
        <v>0</v>
      </c>
      <c r="J20" s="121">
        <f t="shared" si="0"/>
        <v>0</v>
      </c>
      <c r="K20" s="121">
        <f t="shared" si="0"/>
        <v>0</v>
      </c>
      <c r="L20" s="260">
        <v>2900000</v>
      </c>
      <c r="M20" s="260">
        <v>2900000</v>
      </c>
      <c r="N20" s="84"/>
    </row>
    <row r="21" spans="1:14" ht="12.75" customHeight="1">
      <c r="A21" s="76">
        <v>45</v>
      </c>
      <c r="B21" s="77" t="s">
        <v>68</v>
      </c>
      <c r="C21" s="116">
        <v>2900000</v>
      </c>
      <c r="D21" s="116">
        <v>2900000</v>
      </c>
      <c r="E21" s="116">
        <v>0</v>
      </c>
      <c r="F21" s="116">
        <f aca="true" t="shared" si="1" ref="F21:K21">F22</f>
        <v>0</v>
      </c>
      <c r="G21" s="116">
        <f t="shared" si="1"/>
        <v>0</v>
      </c>
      <c r="H21" s="78">
        <f t="shared" si="1"/>
        <v>0</v>
      </c>
      <c r="I21" s="116">
        <f t="shared" si="1"/>
        <v>0</v>
      </c>
      <c r="J21" s="116">
        <f t="shared" si="1"/>
        <v>0</v>
      </c>
      <c r="K21" s="116">
        <f t="shared" si="1"/>
        <v>0</v>
      </c>
      <c r="L21" s="169">
        <v>2900000</v>
      </c>
      <c r="M21" s="169">
        <v>2900000</v>
      </c>
      <c r="N21" s="84"/>
    </row>
    <row r="22" spans="1:14" ht="12.75" customHeight="1">
      <c r="A22" s="79">
        <v>451</v>
      </c>
      <c r="B22" s="80" t="s">
        <v>69</v>
      </c>
      <c r="C22" s="117">
        <v>2900000</v>
      </c>
      <c r="D22" s="117">
        <v>2900000</v>
      </c>
      <c r="E22" s="117">
        <v>0</v>
      </c>
      <c r="F22" s="117">
        <f>F24</f>
        <v>0</v>
      </c>
      <c r="G22" s="117">
        <f>G24</f>
        <v>0</v>
      </c>
      <c r="H22" s="91">
        <f>H24</f>
        <v>0</v>
      </c>
      <c r="I22" s="117">
        <f>I24</f>
        <v>0</v>
      </c>
      <c r="J22" s="117">
        <f>J24</f>
        <v>0</v>
      </c>
      <c r="K22" s="117">
        <f>K24</f>
        <v>0</v>
      </c>
      <c r="L22" s="261">
        <v>2900000</v>
      </c>
      <c r="M22" s="261">
        <v>2900000</v>
      </c>
      <c r="N22" s="84"/>
    </row>
    <row r="23" spans="1:14" ht="24" customHeight="1">
      <c r="A23" s="82">
        <v>4511</v>
      </c>
      <c r="B23" s="83" t="s">
        <v>69</v>
      </c>
      <c r="C23" s="118">
        <f>SUM(D23:M23)</f>
        <v>2900000</v>
      </c>
      <c r="D23" s="118">
        <v>2900000</v>
      </c>
      <c r="E23" s="118">
        <v>0</v>
      </c>
      <c r="F23" s="118">
        <v>0</v>
      </c>
      <c r="G23" s="118">
        <v>0</v>
      </c>
      <c r="H23" s="81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84"/>
    </row>
    <row r="24" spans="1:14" ht="12.75" customHeight="1">
      <c r="A24" s="82"/>
      <c r="B24" s="83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81">
        <v>0</v>
      </c>
      <c r="I24" s="118">
        <v>0</v>
      </c>
      <c r="J24" s="114">
        <v>0</v>
      </c>
      <c r="K24" s="118">
        <v>0</v>
      </c>
      <c r="L24" s="118">
        <v>0</v>
      </c>
      <c r="M24" s="118">
        <v>0</v>
      </c>
      <c r="N24" s="84"/>
    </row>
    <row r="25" spans="1:14" ht="28.5" customHeight="1">
      <c r="A25" s="290" t="s">
        <v>151</v>
      </c>
      <c r="B25" s="291"/>
      <c r="C25" s="119">
        <v>648306.4</v>
      </c>
      <c r="D25" s="119">
        <v>648306.4</v>
      </c>
      <c r="E25" s="119">
        <v>0</v>
      </c>
      <c r="F25" s="119">
        <v>0</v>
      </c>
      <c r="G25" s="119">
        <v>0</v>
      </c>
      <c r="H25" s="87">
        <v>0</v>
      </c>
      <c r="I25" s="119">
        <v>0</v>
      </c>
      <c r="J25" s="119">
        <v>0</v>
      </c>
      <c r="K25" s="119">
        <v>0</v>
      </c>
      <c r="L25" s="216">
        <v>648306.4</v>
      </c>
      <c r="M25" s="216">
        <v>648306.4</v>
      </c>
      <c r="N25" s="84"/>
    </row>
    <row r="26" spans="1:14" ht="37.5" customHeight="1">
      <c r="A26" s="292" t="s">
        <v>150</v>
      </c>
      <c r="B26" s="293"/>
      <c r="C26" s="120">
        <v>648306.4</v>
      </c>
      <c r="D26" s="120">
        <v>648306.4</v>
      </c>
      <c r="E26" s="219">
        <v>0</v>
      </c>
      <c r="F26" s="223">
        <v>0</v>
      </c>
      <c r="G26" s="219">
        <v>0</v>
      </c>
      <c r="H26" s="220">
        <v>0</v>
      </c>
      <c r="I26" s="219">
        <v>0</v>
      </c>
      <c r="J26" s="219">
        <v>0</v>
      </c>
      <c r="K26" s="219">
        <v>0</v>
      </c>
      <c r="L26" s="217">
        <v>648306.4</v>
      </c>
      <c r="M26" s="217">
        <v>648306.4</v>
      </c>
      <c r="N26" s="84"/>
    </row>
    <row r="27" spans="1:14" ht="12.75" customHeight="1">
      <c r="A27" s="299" t="s">
        <v>73</v>
      </c>
      <c r="B27" s="299"/>
      <c r="C27" s="207">
        <v>561504.6</v>
      </c>
      <c r="D27" s="207">
        <v>561504.6</v>
      </c>
      <c r="E27" s="208">
        <v>0</v>
      </c>
      <c r="F27" s="207">
        <v>0</v>
      </c>
      <c r="G27" s="207">
        <v>0</v>
      </c>
      <c r="H27" s="209">
        <v>0</v>
      </c>
      <c r="I27" s="207">
        <v>0</v>
      </c>
      <c r="J27" s="207">
        <v>0</v>
      </c>
      <c r="K27" s="207">
        <v>0</v>
      </c>
      <c r="L27" s="208">
        <v>561504.6</v>
      </c>
      <c r="M27" s="208">
        <v>561504.6</v>
      </c>
      <c r="N27" s="84"/>
    </row>
    <row r="28" spans="1:14" ht="12.75" customHeight="1">
      <c r="A28" s="73">
        <v>3</v>
      </c>
      <c r="B28" s="74" t="s">
        <v>17</v>
      </c>
      <c r="C28" s="207">
        <v>561504.6</v>
      </c>
      <c r="D28" s="115">
        <v>561504.6</v>
      </c>
      <c r="E28" s="168">
        <v>0</v>
      </c>
      <c r="F28" s="115">
        <v>0</v>
      </c>
      <c r="G28" s="115">
        <v>0</v>
      </c>
      <c r="H28" s="75">
        <v>0</v>
      </c>
      <c r="I28" s="115">
        <v>0</v>
      </c>
      <c r="J28" s="115">
        <v>0</v>
      </c>
      <c r="K28" s="115">
        <v>0</v>
      </c>
      <c r="L28" s="208">
        <v>561504.6</v>
      </c>
      <c r="M28" s="251">
        <v>561504.6</v>
      </c>
      <c r="N28" s="84"/>
    </row>
    <row r="29" spans="1:14" ht="12.75" customHeight="1">
      <c r="A29" s="76">
        <v>32</v>
      </c>
      <c r="B29" s="77" t="s">
        <v>22</v>
      </c>
      <c r="C29" s="116">
        <v>555839.6</v>
      </c>
      <c r="D29" s="116">
        <v>555839.6</v>
      </c>
      <c r="E29" s="169">
        <v>0</v>
      </c>
      <c r="F29" s="116">
        <v>0</v>
      </c>
      <c r="G29" s="116">
        <v>0</v>
      </c>
      <c r="H29" s="78">
        <v>0</v>
      </c>
      <c r="I29" s="116">
        <v>0</v>
      </c>
      <c r="J29" s="116">
        <v>0</v>
      </c>
      <c r="K29" s="116">
        <v>0</v>
      </c>
      <c r="L29" s="169">
        <v>555839.6</v>
      </c>
      <c r="M29" s="169">
        <v>555839.6</v>
      </c>
      <c r="N29" s="84"/>
    </row>
    <row r="30" spans="1:14" ht="12.75" customHeight="1">
      <c r="A30" s="79">
        <v>321</v>
      </c>
      <c r="B30" s="80" t="s">
        <v>23</v>
      </c>
      <c r="C30" s="117">
        <v>48550</v>
      </c>
      <c r="D30" s="117">
        <v>48550</v>
      </c>
      <c r="E30" s="117">
        <v>0</v>
      </c>
      <c r="F30" s="144">
        <v>0</v>
      </c>
      <c r="G30" s="144">
        <f>G31+G32+G33</f>
        <v>0</v>
      </c>
      <c r="H30" s="241">
        <f>H31+H32+H33</f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84"/>
    </row>
    <row r="31" spans="1:14" ht="12.75" customHeight="1">
      <c r="A31" s="82">
        <v>3211</v>
      </c>
      <c r="B31" s="83" t="s">
        <v>41</v>
      </c>
      <c r="C31" s="118">
        <v>34600</v>
      </c>
      <c r="D31" s="118">
        <v>34600</v>
      </c>
      <c r="E31" s="118">
        <v>0</v>
      </c>
      <c r="F31" s="118">
        <v>0</v>
      </c>
      <c r="G31" s="118">
        <v>0</v>
      </c>
      <c r="H31" s="81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84"/>
    </row>
    <row r="32" spans="1:14" ht="12.75" customHeight="1">
      <c r="A32" s="82">
        <v>3213</v>
      </c>
      <c r="B32" s="83" t="s">
        <v>43</v>
      </c>
      <c r="C32" s="118">
        <v>8800</v>
      </c>
      <c r="D32" s="118">
        <v>8800</v>
      </c>
      <c r="E32" s="118">
        <v>0</v>
      </c>
      <c r="F32" s="118">
        <v>0</v>
      </c>
      <c r="G32" s="118">
        <v>0</v>
      </c>
      <c r="H32" s="81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84"/>
    </row>
    <row r="33" spans="1:14" ht="12.75" customHeight="1">
      <c r="A33" s="82">
        <v>3214</v>
      </c>
      <c r="B33" s="83" t="s">
        <v>44</v>
      </c>
      <c r="C33" s="118">
        <v>5150</v>
      </c>
      <c r="D33" s="118">
        <v>5150</v>
      </c>
      <c r="E33" s="118">
        <v>0</v>
      </c>
      <c r="F33" s="118">
        <v>0</v>
      </c>
      <c r="G33" s="118">
        <v>0</v>
      </c>
      <c r="H33" s="81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84"/>
    </row>
    <row r="34" spans="1:14" ht="12.75" customHeight="1">
      <c r="A34" s="79">
        <v>322</v>
      </c>
      <c r="B34" s="80" t="s">
        <v>24</v>
      </c>
      <c r="C34" s="117">
        <v>390515</v>
      </c>
      <c r="D34" s="117">
        <v>390515</v>
      </c>
      <c r="E34" s="117">
        <v>0</v>
      </c>
      <c r="F34" s="117">
        <v>0</v>
      </c>
      <c r="G34" s="117">
        <v>0</v>
      </c>
      <c r="H34" s="91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84"/>
    </row>
    <row r="35" spans="1:14" ht="12.75" customHeight="1">
      <c r="A35" s="82">
        <v>3221</v>
      </c>
      <c r="B35" s="83" t="s">
        <v>45</v>
      </c>
      <c r="C35" s="118">
        <v>103000</v>
      </c>
      <c r="D35" s="118">
        <v>103000</v>
      </c>
      <c r="E35" s="124">
        <v>0</v>
      </c>
      <c r="F35" s="118">
        <v>0</v>
      </c>
      <c r="G35" s="118">
        <v>0</v>
      </c>
      <c r="H35" s="81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84"/>
    </row>
    <row r="36" spans="1:14" ht="12.75" customHeight="1">
      <c r="A36" s="82">
        <v>3223</v>
      </c>
      <c r="B36" s="83" t="s">
        <v>47</v>
      </c>
      <c r="C36" s="118">
        <v>275190</v>
      </c>
      <c r="D36" s="118">
        <v>275190</v>
      </c>
      <c r="E36" s="118">
        <v>0</v>
      </c>
      <c r="F36" s="118">
        <v>0</v>
      </c>
      <c r="G36" s="118">
        <v>0</v>
      </c>
      <c r="H36" s="81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84"/>
    </row>
    <row r="37" spans="1:14" ht="12.75" customHeight="1">
      <c r="A37" s="82">
        <v>3224</v>
      </c>
      <c r="B37" s="83" t="s">
        <v>127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81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84"/>
    </row>
    <row r="38" spans="1:14" ht="12.75" customHeight="1">
      <c r="A38" s="82">
        <v>3225</v>
      </c>
      <c r="B38" s="83" t="s">
        <v>49</v>
      </c>
      <c r="C38" s="118">
        <v>6300</v>
      </c>
      <c r="D38" s="118">
        <v>6300</v>
      </c>
      <c r="E38" s="118">
        <v>0</v>
      </c>
      <c r="F38" s="118">
        <v>0</v>
      </c>
      <c r="G38" s="118">
        <v>0</v>
      </c>
      <c r="H38" s="81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84"/>
    </row>
    <row r="39" spans="1:14" ht="12.75" customHeight="1">
      <c r="A39" s="82">
        <v>3227</v>
      </c>
      <c r="B39" s="83" t="s">
        <v>50</v>
      </c>
      <c r="C39" s="118">
        <v>6025</v>
      </c>
      <c r="D39" s="118">
        <v>6025</v>
      </c>
      <c r="E39" s="118">
        <v>0</v>
      </c>
      <c r="F39" s="118">
        <v>0</v>
      </c>
      <c r="G39" s="118">
        <v>0</v>
      </c>
      <c r="H39" s="81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84"/>
    </row>
    <row r="40" spans="1:14" ht="12.75" customHeight="1">
      <c r="A40" s="79">
        <v>323</v>
      </c>
      <c r="B40" s="80" t="s">
        <v>25</v>
      </c>
      <c r="C40" s="117">
        <v>107399.6</v>
      </c>
      <c r="D40" s="117">
        <v>107399.6</v>
      </c>
      <c r="E40" s="117">
        <v>0</v>
      </c>
      <c r="F40" s="117">
        <v>0</v>
      </c>
      <c r="G40" s="144">
        <f>SUM(G41:G49)</f>
        <v>0</v>
      </c>
      <c r="H40" s="241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84"/>
    </row>
    <row r="41" spans="1:14" ht="12.75" customHeight="1">
      <c r="A41" s="82">
        <v>3231</v>
      </c>
      <c r="B41" s="83" t="s">
        <v>51</v>
      </c>
      <c r="C41" s="118">
        <v>31300</v>
      </c>
      <c r="D41" s="118">
        <v>31300</v>
      </c>
      <c r="E41" s="118">
        <v>0</v>
      </c>
      <c r="F41" s="118">
        <v>0</v>
      </c>
      <c r="G41" s="118">
        <v>0</v>
      </c>
      <c r="H41" s="81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84"/>
    </row>
    <row r="42" spans="1:14" ht="12.75" customHeight="1">
      <c r="A42" s="82">
        <v>3232</v>
      </c>
      <c r="B42" s="83" t="s">
        <v>128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81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84"/>
    </row>
    <row r="43" spans="1:14" ht="12.75" customHeight="1">
      <c r="A43" s="82">
        <v>3233</v>
      </c>
      <c r="B43" s="83" t="s">
        <v>70</v>
      </c>
      <c r="C43" s="118">
        <v>3100</v>
      </c>
      <c r="D43" s="118">
        <v>3100</v>
      </c>
      <c r="E43" s="118">
        <v>0</v>
      </c>
      <c r="F43" s="118">
        <v>0</v>
      </c>
      <c r="G43" s="118">
        <v>0</v>
      </c>
      <c r="H43" s="81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84"/>
    </row>
    <row r="44" spans="1:14" ht="12.75" customHeight="1">
      <c r="A44" s="82">
        <v>3234</v>
      </c>
      <c r="B44" s="83" t="s">
        <v>53</v>
      </c>
      <c r="C44" s="118">
        <v>27200</v>
      </c>
      <c r="D44" s="118">
        <v>27200</v>
      </c>
      <c r="E44" s="118">
        <v>0</v>
      </c>
      <c r="F44" s="118">
        <v>0</v>
      </c>
      <c r="G44" s="118">
        <v>0</v>
      </c>
      <c r="H44" s="81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84"/>
    </row>
    <row r="45" spans="1:14" ht="12.75" customHeight="1">
      <c r="A45" s="82">
        <v>3235</v>
      </c>
      <c r="B45" s="83" t="s">
        <v>71</v>
      </c>
      <c r="C45" s="118">
        <v>10800</v>
      </c>
      <c r="D45" s="118">
        <v>10800</v>
      </c>
      <c r="E45" s="118">
        <v>0</v>
      </c>
      <c r="F45" s="118">
        <v>0</v>
      </c>
      <c r="G45" s="118">
        <v>0</v>
      </c>
      <c r="H45" s="81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84"/>
    </row>
    <row r="46" spans="1:14" ht="12.75" customHeight="1">
      <c r="A46" s="82">
        <v>3236</v>
      </c>
      <c r="B46" s="83" t="s">
        <v>54</v>
      </c>
      <c r="C46" s="118">
        <v>14100</v>
      </c>
      <c r="D46" s="118">
        <v>14100</v>
      </c>
      <c r="E46" s="118">
        <v>0</v>
      </c>
      <c r="F46" s="118">
        <v>0</v>
      </c>
      <c r="G46" s="118">
        <v>0</v>
      </c>
      <c r="H46" s="81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84"/>
    </row>
    <row r="47" spans="1:14" ht="12.75" customHeight="1">
      <c r="A47" s="82">
        <v>3237</v>
      </c>
      <c r="B47" s="83" t="s">
        <v>55</v>
      </c>
      <c r="C47" s="118">
        <v>2100</v>
      </c>
      <c r="D47" s="118">
        <v>2100</v>
      </c>
      <c r="E47" s="118">
        <v>0</v>
      </c>
      <c r="F47" s="118">
        <v>0</v>
      </c>
      <c r="G47" s="118">
        <v>0</v>
      </c>
      <c r="H47" s="81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84"/>
    </row>
    <row r="48" spans="1:14" ht="12.75" customHeight="1">
      <c r="A48" s="82">
        <v>3238</v>
      </c>
      <c r="B48" s="83" t="s">
        <v>56</v>
      </c>
      <c r="C48" s="118">
        <v>10600</v>
      </c>
      <c r="D48" s="118">
        <v>10600</v>
      </c>
      <c r="E48" s="118">
        <v>0</v>
      </c>
      <c r="F48" s="118">
        <v>0</v>
      </c>
      <c r="G48" s="118">
        <v>0</v>
      </c>
      <c r="H48" s="81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84"/>
    </row>
    <row r="49" spans="1:14" ht="12.75" customHeight="1">
      <c r="A49" s="82">
        <v>3239</v>
      </c>
      <c r="B49" s="83" t="s">
        <v>57</v>
      </c>
      <c r="C49" s="118">
        <v>8199.6</v>
      </c>
      <c r="D49" s="118">
        <v>8199.6</v>
      </c>
      <c r="E49" s="118">
        <v>0</v>
      </c>
      <c r="F49" s="118">
        <v>0</v>
      </c>
      <c r="G49" s="118">
        <v>0</v>
      </c>
      <c r="H49" s="81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84"/>
    </row>
    <row r="50" spans="1:14" ht="12.75" customHeight="1">
      <c r="A50" s="79">
        <v>329</v>
      </c>
      <c r="B50" s="80" t="s">
        <v>26</v>
      </c>
      <c r="C50" s="117">
        <v>9375</v>
      </c>
      <c r="D50" s="117">
        <v>9375</v>
      </c>
      <c r="E50" s="117">
        <v>0</v>
      </c>
      <c r="F50" s="117">
        <v>0</v>
      </c>
      <c r="G50" s="117">
        <v>0</v>
      </c>
      <c r="H50" s="91">
        <v>0</v>
      </c>
      <c r="I50" s="117">
        <v>0</v>
      </c>
      <c r="J50" s="118">
        <v>0</v>
      </c>
      <c r="K50" s="117">
        <v>0</v>
      </c>
      <c r="L50" s="117">
        <v>0</v>
      </c>
      <c r="M50" s="117">
        <v>0</v>
      </c>
      <c r="N50" s="84"/>
    </row>
    <row r="51" spans="1:14" ht="12.75" customHeight="1">
      <c r="A51" s="82">
        <v>3292</v>
      </c>
      <c r="B51" s="83" t="s">
        <v>58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81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84"/>
    </row>
    <row r="52" spans="1:14" ht="12.75" customHeight="1">
      <c r="A52" s="82">
        <v>3293</v>
      </c>
      <c r="B52" s="83" t="s">
        <v>59</v>
      </c>
      <c r="C52" s="118">
        <v>5250</v>
      </c>
      <c r="D52" s="118">
        <v>5250</v>
      </c>
      <c r="E52" s="118">
        <v>0</v>
      </c>
      <c r="F52" s="118">
        <v>0</v>
      </c>
      <c r="G52" s="118">
        <v>0</v>
      </c>
      <c r="H52" s="81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84"/>
    </row>
    <row r="53" spans="1:14" ht="12.75" customHeight="1">
      <c r="A53" s="82">
        <v>3294</v>
      </c>
      <c r="B53" s="83" t="s">
        <v>60</v>
      </c>
      <c r="C53" s="118">
        <v>1050</v>
      </c>
      <c r="D53" s="118">
        <v>1050</v>
      </c>
      <c r="E53" s="118">
        <v>0</v>
      </c>
      <c r="F53" s="118">
        <v>0</v>
      </c>
      <c r="G53" s="118">
        <v>0</v>
      </c>
      <c r="H53" s="81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84"/>
    </row>
    <row r="54" spans="1:14" ht="12.75" customHeight="1">
      <c r="A54" s="82">
        <v>3295</v>
      </c>
      <c r="B54" s="83" t="s">
        <v>61</v>
      </c>
      <c r="C54" s="118">
        <v>2550</v>
      </c>
      <c r="D54" s="118">
        <v>2550</v>
      </c>
      <c r="E54" s="118">
        <v>0</v>
      </c>
      <c r="F54" s="118">
        <v>0</v>
      </c>
      <c r="G54" s="118">
        <v>0</v>
      </c>
      <c r="H54" s="81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84"/>
    </row>
    <row r="55" spans="1:14" ht="12.75" customHeight="1">
      <c r="A55" s="82">
        <v>3296</v>
      </c>
      <c r="B55" s="83" t="s">
        <v>102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81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84"/>
    </row>
    <row r="56" spans="1:14" ht="12.75" customHeight="1">
      <c r="A56" s="82">
        <v>3299</v>
      </c>
      <c r="B56" s="83" t="s">
        <v>26</v>
      </c>
      <c r="C56" s="118">
        <v>525</v>
      </c>
      <c r="D56" s="118">
        <v>525</v>
      </c>
      <c r="E56" s="118">
        <v>0</v>
      </c>
      <c r="F56" s="118">
        <v>0</v>
      </c>
      <c r="G56" s="118">
        <v>0</v>
      </c>
      <c r="H56" s="81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84"/>
    </row>
    <row r="57" spans="1:14" ht="12.75" customHeight="1">
      <c r="A57" s="76">
        <v>34</v>
      </c>
      <c r="B57" s="77" t="s">
        <v>27</v>
      </c>
      <c r="C57" s="116">
        <v>5665</v>
      </c>
      <c r="D57" s="116">
        <v>5665</v>
      </c>
      <c r="E57" s="145">
        <v>0</v>
      </c>
      <c r="F57" s="145">
        <v>0</v>
      </c>
      <c r="G57" s="145">
        <v>0</v>
      </c>
      <c r="H57" s="242">
        <v>0</v>
      </c>
      <c r="I57" s="145">
        <v>0</v>
      </c>
      <c r="J57" s="145">
        <v>0</v>
      </c>
      <c r="K57" s="145">
        <v>0</v>
      </c>
      <c r="L57" s="145">
        <v>5665</v>
      </c>
      <c r="M57" s="145">
        <v>5665</v>
      </c>
      <c r="N57" s="84"/>
    </row>
    <row r="58" spans="1:14" ht="12.75" customHeight="1">
      <c r="A58" s="79">
        <v>343</v>
      </c>
      <c r="B58" s="80" t="s">
        <v>28</v>
      </c>
      <c r="C58" s="117">
        <v>5665</v>
      </c>
      <c r="D58" s="117">
        <v>5665</v>
      </c>
      <c r="E58" s="144">
        <v>0</v>
      </c>
      <c r="F58" s="144">
        <v>0</v>
      </c>
      <c r="G58" s="117">
        <v>0</v>
      </c>
      <c r="H58" s="91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84"/>
    </row>
    <row r="59" spans="1:14" ht="12.75" customHeight="1">
      <c r="A59" s="82">
        <v>3431</v>
      </c>
      <c r="B59" s="83" t="s">
        <v>62</v>
      </c>
      <c r="C59" s="118">
        <v>5665</v>
      </c>
      <c r="D59" s="118">
        <v>5665</v>
      </c>
      <c r="E59" s="203">
        <v>0</v>
      </c>
      <c r="F59" s="203">
        <v>0</v>
      </c>
      <c r="G59" s="118">
        <v>0</v>
      </c>
      <c r="H59" s="81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84"/>
    </row>
    <row r="60" spans="1:14" ht="12.75" customHeight="1">
      <c r="A60" s="210" t="s">
        <v>74</v>
      </c>
      <c r="B60" s="211"/>
      <c r="C60" s="207">
        <v>86801.8</v>
      </c>
      <c r="D60" s="207">
        <v>86801.8</v>
      </c>
      <c r="E60" s="212">
        <v>0</v>
      </c>
      <c r="F60" s="212">
        <v>0</v>
      </c>
      <c r="G60" s="207">
        <v>0</v>
      </c>
      <c r="H60" s="209">
        <v>0</v>
      </c>
      <c r="I60" s="212">
        <v>0</v>
      </c>
      <c r="J60" s="207">
        <v>0</v>
      </c>
      <c r="K60" s="207">
        <v>0</v>
      </c>
      <c r="L60" s="207">
        <v>86801.8</v>
      </c>
      <c r="M60" s="207">
        <v>86801.8</v>
      </c>
      <c r="N60" s="84"/>
    </row>
    <row r="61" spans="1:14" ht="12.75" customHeight="1">
      <c r="A61" s="73">
        <v>3</v>
      </c>
      <c r="B61" s="74" t="s">
        <v>17</v>
      </c>
      <c r="C61" s="115">
        <v>86801.8</v>
      </c>
      <c r="D61" s="115">
        <v>86801.8</v>
      </c>
      <c r="E61" s="202">
        <v>0</v>
      </c>
      <c r="F61" s="202">
        <v>0</v>
      </c>
      <c r="G61" s="115">
        <v>0</v>
      </c>
      <c r="H61" s="75">
        <v>0</v>
      </c>
      <c r="I61" s="202">
        <v>0</v>
      </c>
      <c r="J61" s="115">
        <v>0</v>
      </c>
      <c r="K61" s="115">
        <v>0</v>
      </c>
      <c r="L61" s="115">
        <v>86801.8</v>
      </c>
      <c r="M61" s="115">
        <v>86801.8</v>
      </c>
      <c r="N61" s="84"/>
    </row>
    <row r="62" spans="1:14" ht="12.75" customHeight="1">
      <c r="A62" s="76">
        <v>32</v>
      </c>
      <c r="B62" s="77" t="s">
        <v>22</v>
      </c>
      <c r="C62" s="115">
        <v>86801.8</v>
      </c>
      <c r="D62" s="115">
        <v>86801.8</v>
      </c>
      <c r="E62" s="145">
        <v>0</v>
      </c>
      <c r="F62" s="145">
        <v>0</v>
      </c>
      <c r="G62" s="116">
        <v>0</v>
      </c>
      <c r="H62" s="78">
        <v>0</v>
      </c>
      <c r="I62" s="145">
        <v>0</v>
      </c>
      <c r="J62" s="116">
        <v>0</v>
      </c>
      <c r="K62" s="116">
        <v>0</v>
      </c>
      <c r="L62" s="115">
        <v>86801.8</v>
      </c>
      <c r="M62" s="115">
        <v>86801.8</v>
      </c>
      <c r="N62" s="84"/>
    </row>
    <row r="63" spans="1:14" ht="12.75" customHeight="1">
      <c r="A63" s="79">
        <v>322</v>
      </c>
      <c r="B63" s="80" t="s">
        <v>24</v>
      </c>
      <c r="C63" s="117">
        <v>23100</v>
      </c>
      <c r="D63" s="117">
        <v>23100</v>
      </c>
      <c r="E63" s="144">
        <v>0</v>
      </c>
      <c r="F63" s="144">
        <f>F64</f>
        <v>0</v>
      </c>
      <c r="G63" s="117">
        <f>G64</f>
        <v>0</v>
      </c>
      <c r="H63" s="91">
        <v>0</v>
      </c>
      <c r="I63" s="144">
        <v>0</v>
      </c>
      <c r="J63" s="117">
        <v>0</v>
      </c>
      <c r="K63" s="117">
        <v>0</v>
      </c>
      <c r="L63" s="117">
        <v>0</v>
      </c>
      <c r="M63" s="117">
        <v>0</v>
      </c>
      <c r="N63" s="84"/>
    </row>
    <row r="64" spans="1:14" ht="12.75" customHeight="1">
      <c r="A64" s="82">
        <v>3224</v>
      </c>
      <c r="B64" s="83" t="s">
        <v>48</v>
      </c>
      <c r="C64" s="118">
        <v>23100</v>
      </c>
      <c r="D64" s="118">
        <v>23100</v>
      </c>
      <c r="E64" s="203">
        <v>0</v>
      </c>
      <c r="F64" s="203">
        <v>0</v>
      </c>
      <c r="G64" s="118">
        <v>0</v>
      </c>
      <c r="H64" s="81">
        <v>0</v>
      </c>
      <c r="I64" s="203">
        <v>0</v>
      </c>
      <c r="J64" s="118">
        <v>0</v>
      </c>
      <c r="K64" s="118">
        <v>0</v>
      </c>
      <c r="L64" s="118">
        <v>0</v>
      </c>
      <c r="M64" s="118">
        <v>0</v>
      </c>
      <c r="N64" s="84"/>
    </row>
    <row r="65" spans="1:14" ht="12.75" customHeight="1">
      <c r="A65" s="82"/>
      <c r="B65" s="83"/>
      <c r="C65" s="118">
        <v>0</v>
      </c>
      <c r="D65" s="118">
        <v>0</v>
      </c>
      <c r="E65" s="118">
        <v>0</v>
      </c>
      <c r="F65" s="118">
        <v>0</v>
      </c>
      <c r="G65" s="118">
        <v>0</v>
      </c>
      <c r="H65" s="81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84"/>
    </row>
    <row r="66" spans="1:14" ht="12.75" customHeight="1">
      <c r="A66" s="79">
        <v>323</v>
      </c>
      <c r="B66" s="80" t="s">
        <v>25</v>
      </c>
      <c r="C66" s="117">
        <v>63701.8</v>
      </c>
      <c r="D66" s="117">
        <v>63701.8</v>
      </c>
      <c r="E66" s="144">
        <v>0</v>
      </c>
      <c r="F66" s="144">
        <v>0</v>
      </c>
      <c r="G66" s="117">
        <v>0</v>
      </c>
      <c r="H66" s="91">
        <v>0</v>
      </c>
      <c r="I66" s="144">
        <v>0</v>
      </c>
      <c r="J66" s="117">
        <v>0</v>
      </c>
      <c r="K66" s="117">
        <v>0</v>
      </c>
      <c r="L66" s="117">
        <v>0</v>
      </c>
      <c r="M66" s="117">
        <v>0</v>
      </c>
      <c r="N66" s="84"/>
    </row>
    <row r="67" spans="1:14" ht="12.75" customHeight="1">
      <c r="A67" s="82">
        <v>3232</v>
      </c>
      <c r="B67" s="83" t="s">
        <v>52</v>
      </c>
      <c r="C67" s="118">
        <v>63701.8</v>
      </c>
      <c r="D67" s="118">
        <v>63701.8</v>
      </c>
      <c r="E67" s="203">
        <v>0</v>
      </c>
      <c r="F67" s="222">
        <v>0</v>
      </c>
      <c r="G67" s="118">
        <v>0</v>
      </c>
      <c r="H67" s="81">
        <v>0</v>
      </c>
      <c r="I67" s="203">
        <v>0</v>
      </c>
      <c r="J67" s="118">
        <v>0</v>
      </c>
      <c r="K67" s="118">
        <v>0</v>
      </c>
      <c r="L67" s="118">
        <v>0</v>
      </c>
      <c r="M67" s="118">
        <v>0</v>
      </c>
      <c r="N67" s="84"/>
    </row>
    <row r="68" spans="1:14" ht="12.75" customHeight="1">
      <c r="A68" s="82"/>
      <c r="B68" s="83"/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81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84"/>
    </row>
    <row r="69" spans="1:14" ht="29.25" customHeight="1">
      <c r="A69" s="290" t="s">
        <v>152</v>
      </c>
      <c r="B69" s="291"/>
      <c r="C69" s="119">
        <v>560968</v>
      </c>
      <c r="D69" s="119">
        <v>560968</v>
      </c>
      <c r="E69" s="119">
        <v>0</v>
      </c>
      <c r="F69" s="119">
        <v>0</v>
      </c>
      <c r="G69" s="119">
        <v>0</v>
      </c>
      <c r="H69" s="87">
        <v>0</v>
      </c>
      <c r="I69" s="119">
        <v>0</v>
      </c>
      <c r="J69" s="119">
        <v>0</v>
      </c>
      <c r="K69" s="119">
        <v>0</v>
      </c>
      <c r="L69" s="216">
        <v>560968</v>
      </c>
      <c r="M69" s="216">
        <v>560968</v>
      </c>
      <c r="N69" s="84"/>
    </row>
    <row r="70" spans="1:14" ht="26.25" customHeight="1">
      <c r="A70" s="300" t="s">
        <v>153</v>
      </c>
      <c r="B70" s="301"/>
      <c r="C70" s="120">
        <v>385968</v>
      </c>
      <c r="D70" s="120">
        <v>385968</v>
      </c>
      <c r="E70" s="223">
        <v>0</v>
      </c>
      <c r="F70" s="223">
        <v>0</v>
      </c>
      <c r="G70" s="219">
        <v>0</v>
      </c>
      <c r="H70" s="220">
        <v>0</v>
      </c>
      <c r="I70" s="223">
        <v>0</v>
      </c>
      <c r="J70" s="223">
        <v>0</v>
      </c>
      <c r="K70" s="223">
        <v>0</v>
      </c>
      <c r="L70" s="217">
        <v>385968</v>
      </c>
      <c r="M70" s="217">
        <v>385968</v>
      </c>
      <c r="N70" s="84"/>
    </row>
    <row r="71" spans="1:14" ht="14.25" customHeight="1">
      <c r="A71" s="302" t="s">
        <v>72</v>
      </c>
      <c r="B71" s="302"/>
      <c r="C71" s="213">
        <v>4618</v>
      </c>
      <c r="D71" s="213">
        <v>4618</v>
      </c>
      <c r="E71" s="213">
        <v>0</v>
      </c>
      <c r="F71" s="213">
        <v>0</v>
      </c>
      <c r="G71" s="213">
        <v>0</v>
      </c>
      <c r="H71" s="214">
        <v>0</v>
      </c>
      <c r="I71" s="213">
        <v>0</v>
      </c>
      <c r="J71" s="213">
        <v>0</v>
      </c>
      <c r="K71" s="213">
        <v>0</v>
      </c>
      <c r="L71" s="213">
        <v>4618</v>
      </c>
      <c r="M71" s="213">
        <v>4618</v>
      </c>
      <c r="N71" s="84"/>
    </row>
    <row r="72" spans="1:14" ht="12.75" customHeight="1">
      <c r="A72" s="92">
        <v>3</v>
      </c>
      <c r="B72" s="93" t="s">
        <v>17</v>
      </c>
      <c r="C72" s="121">
        <v>4618</v>
      </c>
      <c r="D72" s="121">
        <v>4618</v>
      </c>
      <c r="E72" s="121">
        <v>0</v>
      </c>
      <c r="F72" s="121">
        <v>0</v>
      </c>
      <c r="G72" s="121">
        <v>0</v>
      </c>
      <c r="H72" s="90">
        <v>0</v>
      </c>
      <c r="I72" s="121">
        <v>0</v>
      </c>
      <c r="J72" s="121">
        <v>0</v>
      </c>
      <c r="K72" s="121">
        <v>0</v>
      </c>
      <c r="L72" s="121">
        <v>4618</v>
      </c>
      <c r="M72" s="121">
        <v>4618</v>
      </c>
      <c r="N72" s="84"/>
    </row>
    <row r="73" spans="1:14" ht="12.75" customHeight="1">
      <c r="A73" s="94">
        <v>32</v>
      </c>
      <c r="B73" s="95" t="s">
        <v>22</v>
      </c>
      <c r="C73" s="116">
        <v>4618</v>
      </c>
      <c r="D73" s="116">
        <v>4618</v>
      </c>
      <c r="E73" s="116">
        <v>0</v>
      </c>
      <c r="F73" s="229">
        <v>0</v>
      </c>
      <c r="G73" s="116">
        <v>0</v>
      </c>
      <c r="H73" s="78">
        <v>0</v>
      </c>
      <c r="I73" s="116">
        <v>0</v>
      </c>
      <c r="J73" s="116">
        <v>0</v>
      </c>
      <c r="K73" s="116">
        <v>0</v>
      </c>
      <c r="L73" s="116">
        <v>4618</v>
      </c>
      <c r="M73" s="116">
        <v>4618</v>
      </c>
      <c r="N73" s="84"/>
    </row>
    <row r="74" spans="1:14" ht="12.75" customHeight="1">
      <c r="A74" s="96">
        <v>322</v>
      </c>
      <c r="B74" s="97" t="s">
        <v>24</v>
      </c>
      <c r="C74" s="117">
        <f aca="true" t="shared" si="2" ref="C74:C79">SUM(D74:M74)</f>
        <v>0</v>
      </c>
      <c r="D74" s="117">
        <f aca="true" t="shared" si="3" ref="D74:M74">D75</f>
        <v>0</v>
      </c>
      <c r="E74" s="117">
        <f t="shared" si="3"/>
        <v>0</v>
      </c>
      <c r="F74" s="117">
        <f t="shared" si="3"/>
        <v>0</v>
      </c>
      <c r="G74" s="117">
        <v>0</v>
      </c>
      <c r="H74" s="91">
        <v>0</v>
      </c>
      <c r="I74" s="117">
        <v>0</v>
      </c>
      <c r="J74" s="117">
        <f t="shared" si="3"/>
        <v>0</v>
      </c>
      <c r="K74" s="117">
        <f t="shared" si="3"/>
        <v>0</v>
      </c>
      <c r="L74" s="117">
        <f t="shared" si="3"/>
        <v>0</v>
      </c>
      <c r="M74" s="117">
        <f t="shared" si="3"/>
        <v>0</v>
      </c>
      <c r="N74" s="84"/>
    </row>
    <row r="75" spans="1:14" ht="12.75" customHeight="1">
      <c r="A75" s="82">
        <v>3221</v>
      </c>
      <c r="B75" s="83" t="s">
        <v>45</v>
      </c>
      <c r="C75" s="118">
        <f t="shared" si="2"/>
        <v>0</v>
      </c>
      <c r="D75" s="118">
        <v>0</v>
      </c>
      <c r="E75" s="118">
        <v>0</v>
      </c>
      <c r="F75" s="118">
        <v>0</v>
      </c>
      <c r="G75" s="118">
        <v>0</v>
      </c>
      <c r="H75" s="81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84"/>
    </row>
    <row r="76" spans="1:14" ht="12.75" customHeight="1">
      <c r="A76" s="96">
        <v>323</v>
      </c>
      <c r="B76" s="97" t="s">
        <v>25</v>
      </c>
      <c r="C76" s="117">
        <v>0</v>
      </c>
      <c r="D76" s="117">
        <v>0</v>
      </c>
      <c r="E76" s="117">
        <f aca="true" t="shared" si="4" ref="E76:J76">SUM(E77:E78)</f>
        <v>0</v>
      </c>
      <c r="F76" s="117">
        <f t="shared" si="4"/>
        <v>0</v>
      </c>
      <c r="G76" s="117">
        <f t="shared" si="4"/>
        <v>0</v>
      </c>
      <c r="H76" s="91">
        <v>0</v>
      </c>
      <c r="I76" s="117">
        <v>0</v>
      </c>
      <c r="J76" s="117">
        <f t="shared" si="4"/>
        <v>0</v>
      </c>
      <c r="K76" s="117">
        <v>0</v>
      </c>
      <c r="L76" s="117">
        <v>0</v>
      </c>
      <c r="M76" s="117">
        <v>0</v>
      </c>
      <c r="N76" s="84"/>
    </row>
    <row r="77" spans="1:14" ht="12.75" customHeight="1">
      <c r="A77" s="82">
        <v>3237</v>
      </c>
      <c r="B77" s="83" t="s">
        <v>55</v>
      </c>
      <c r="C77" s="118">
        <f t="shared" si="2"/>
        <v>0</v>
      </c>
      <c r="D77" s="118"/>
      <c r="E77" s="118">
        <v>0</v>
      </c>
      <c r="F77" s="118">
        <v>0</v>
      </c>
      <c r="G77" s="118">
        <v>0</v>
      </c>
      <c r="H77" s="81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84"/>
    </row>
    <row r="78" spans="1:14" ht="12.75">
      <c r="A78" s="82">
        <v>3239</v>
      </c>
      <c r="B78" s="83" t="s">
        <v>57</v>
      </c>
      <c r="C78" s="118">
        <f t="shared" si="2"/>
        <v>0</v>
      </c>
      <c r="D78" s="118">
        <v>0</v>
      </c>
      <c r="E78" s="118"/>
      <c r="F78" s="118">
        <v>0</v>
      </c>
      <c r="G78" s="118">
        <v>0</v>
      </c>
      <c r="H78" s="81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84"/>
    </row>
    <row r="79" spans="1:14" ht="26.25">
      <c r="A79" s="79">
        <v>329</v>
      </c>
      <c r="B79" s="80" t="s">
        <v>26</v>
      </c>
      <c r="C79" s="117">
        <f t="shared" si="2"/>
        <v>4618</v>
      </c>
      <c r="D79" s="117">
        <v>4618</v>
      </c>
      <c r="E79" s="117">
        <f aca="true" t="shared" si="5" ref="E79:M79">E86</f>
        <v>0</v>
      </c>
      <c r="F79" s="117">
        <f t="shared" si="5"/>
        <v>0</v>
      </c>
      <c r="G79" s="117">
        <v>0</v>
      </c>
      <c r="H79" s="91">
        <v>0</v>
      </c>
      <c r="I79" s="117">
        <v>0</v>
      </c>
      <c r="J79" s="117">
        <f t="shared" si="5"/>
        <v>0</v>
      </c>
      <c r="K79" s="117">
        <f>K86</f>
        <v>0</v>
      </c>
      <c r="L79" s="117">
        <f>L86</f>
        <v>0</v>
      </c>
      <c r="M79" s="117">
        <f t="shared" si="5"/>
        <v>0</v>
      </c>
      <c r="N79" s="84"/>
    </row>
    <row r="80" spans="1:14" ht="26.25">
      <c r="A80" s="82">
        <v>3291</v>
      </c>
      <c r="B80" s="83" t="s">
        <v>85</v>
      </c>
      <c r="C80" s="118">
        <v>0</v>
      </c>
      <c r="D80" s="118">
        <v>0</v>
      </c>
      <c r="E80" s="117">
        <v>0</v>
      </c>
      <c r="F80" s="117">
        <v>0</v>
      </c>
      <c r="G80" s="117">
        <v>0</v>
      </c>
      <c r="H80" s="91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84"/>
    </row>
    <row r="81" spans="1:14" ht="26.25">
      <c r="A81" s="82">
        <v>3299</v>
      </c>
      <c r="B81" s="83" t="s">
        <v>26</v>
      </c>
      <c r="C81" s="118">
        <f>SUM(D81:M81)</f>
        <v>4618</v>
      </c>
      <c r="D81" s="118">
        <v>4618</v>
      </c>
      <c r="E81" s="118">
        <v>0</v>
      </c>
      <c r="F81" s="118">
        <v>0</v>
      </c>
      <c r="G81" s="118">
        <v>0</v>
      </c>
      <c r="H81" s="81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84"/>
    </row>
    <row r="82" spans="1:14" ht="12.75">
      <c r="A82" s="302" t="s">
        <v>131</v>
      </c>
      <c r="B82" s="302"/>
      <c r="C82" s="213">
        <v>10000</v>
      </c>
      <c r="D82" s="213">
        <v>10000</v>
      </c>
      <c r="E82" s="213">
        <v>0</v>
      </c>
      <c r="F82" s="213">
        <v>0</v>
      </c>
      <c r="G82" s="213">
        <v>0</v>
      </c>
      <c r="H82" s="214">
        <v>0</v>
      </c>
      <c r="I82" s="213">
        <v>0</v>
      </c>
      <c r="J82" s="213">
        <v>0</v>
      </c>
      <c r="K82" s="213">
        <v>0</v>
      </c>
      <c r="L82" s="213">
        <v>10000</v>
      </c>
      <c r="M82" s="213">
        <v>10000</v>
      </c>
      <c r="N82" s="84"/>
    </row>
    <row r="83" spans="1:14" ht="12.75">
      <c r="A83" s="92">
        <v>3</v>
      </c>
      <c r="B83" s="93" t="s">
        <v>17</v>
      </c>
      <c r="C83" s="121">
        <v>10000</v>
      </c>
      <c r="D83" s="121">
        <v>10000</v>
      </c>
      <c r="E83" s="121">
        <v>0</v>
      </c>
      <c r="F83" s="121">
        <v>0</v>
      </c>
      <c r="G83" s="121">
        <v>0</v>
      </c>
      <c r="H83" s="90">
        <v>0</v>
      </c>
      <c r="I83" s="121">
        <v>0</v>
      </c>
      <c r="J83" s="121">
        <v>0</v>
      </c>
      <c r="K83" s="121">
        <v>0</v>
      </c>
      <c r="L83" s="121">
        <v>10000</v>
      </c>
      <c r="M83" s="121">
        <v>10000</v>
      </c>
      <c r="N83" s="84"/>
    </row>
    <row r="84" spans="1:14" ht="12.75">
      <c r="A84" s="94">
        <v>32</v>
      </c>
      <c r="B84" s="95" t="s">
        <v>22</v>
      </c>
      <c r="C84" s="116">
        <v>10000</v>
      </c>
      <c r="D84" s="116">
        <v>10000</v>
      </c>
      <c r="E84" s="116">
        <v>0</v>
      </c>
      <c r="F84" s="116">
        <v>0</v>
      </c>
      <c r="G84" s="116">
        <v>0</v>
      </c>
      <c r="H84" s="78">
        <v>0</v>
      </c>
      <c r="I84" s="116">
        <v>0</v>
      </c>
      <c r="J84" s="116">
        <v>0</v>
      </c>
      <c r="K84" s="116">
        <v>0</v>
      </c>
      <c r="L84" s="116">
        <v>10000</v>
      </c>
      <c r="M84" s="116">
        <v>10000</v>
      </c>
      <c r="N84" s="84"/>
    </row>
    <row r="85" spans="1:14" ht="12.75">
      <c r="A85" s="96">
        <v>322</v>
      </c>
      <c r="B85" s="97" t="s">
        <v>120</v>
      </c>
      <c r="C85" s="117">
        <v>10000</v>
      </c>
      <c r="D85" s="201">
        <v>10000</v>
      </c>
      <c r="E85" s="224">
        <v>0</v>
      </c>
      <c r="F85" s="225">
        <v>0</v>
      </c>
      <c r="G85" s="224">
        <v>0</v>
      </c>
      <c r="H85" s="227">
        <v>0</v>
      </c>
      <c r="I85" s="224">
        <v>0</v>
      </c>
      <c r="J85" s="225">
        <v>0</v>
      </c>
      <c r="K85" s="224">
        <v>0</v>
      </c>
      <c r="L85" s="224">
        <v>0</v>
      </c>
      <c r="M85" s="224">
        <v>0</v>
      </c>
      <c r="N85" s="84"/>
    </row>
    <row r="86" spans="1:14" ht="12.75">
      <c r="A86" s="82">
        <v>3299</v>
      </c>
      <c r="B86" s="200" t="s">
        <v>121</v>
      </c>
      <c r="C86" s="118">
        <v>10000</v>
      </c>
      <c r="D86" s="118">
        <v>10000</v>
      </c>
      <c r="E86" s="118">
        <v>0</v>
      </c>
      <c r="F86" s="118">
        <v>0</v>
      </c>
      <c r="G86" s="118">
        <v>0</v>
      </c>
      <c r="H86" s="81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84"/>
    </row>
    <row r="87" spans="1:14" ht="12.75" customHeight="1">
      <c r="A87" s="310" t="s">
        <v>132</v>
      </c>
      <c r="B87" s="311"/>
      <c r="C87" s="122">
        <v>183550</v>
      </c>
      <c r="D87" s="122">
        <f aca="true" t="shared" si="6" ref="D87:I87">D88</f>
        <v>183550</v>
      </c>
      <c r="E87" s="122">
        <f t="shared" si="6"/>
        <v>0</v>
      </c>
      <c r="F87" s="122">
        <f t="shared" si="6"/>
        <v>0</v>
      </c>
      <c r="G87" s="122">
        <f t="shared" si="6"/>
        <v>0</v>
      </c>
      <c r="H87" s="99">
        <f t="shared" si="6"/>
        <v>0</v>
      </c>
      <c r="I87" s="122">
        <f t="shared" si="6"/>
        <v>0</v>
      </c>
      <c r="J87" s="122">
        <f>J88</f>
        <v>0</v>
      </c>
      <c r="K87" s="122">
        <f>K88</f>
        <v>0</v>
      </c>
      <c r="L87" s="264">
        <v>183550</v>
      </c>
      <c r="M87" s="264">
        <v>183550</v>
      </c>
      <c r="N87" s="84"/>
    </row>
    <row r="88" spans="1:14" ht="12.75">
      <c r="A88" s="92">
        <v>3</v>
      </c>
      <c r="B88" s="93" t="s">
        <v>17</v>
      </c>
      <c r="C88" s="121">
        <v>183550</v>
      </c>
      <c r="D88" s="121">
        <f aca="true" t="shared" si="7" ref="D88:I88">D89+D95</f>
        <v>183550</v>
      </c>
      <c r="E88" s="121">
        <f t="shared" si="7"/>
        <v>0</v>
      </c>
      <c r="F88" s="121">
        <f t="shared" si="7"/>
        <v>0</v>
      </c>
      <c r="G88" s="121">
        <f t="shared" si="7"/>
        <v>0</v>
      </c>
      <c r="H88" s="90">
        <f t="shared" si="7"/>
        <v>0</v>
      </c>
      <c r="I88" s="121">
        <f t="shared" si="7"/>
        <v>0</v>
      </c>
      <c r="J88" s="121">
        <f>J89+J95</f>
        <v>0</v>
      </c>
      <c r="K88" s="121">
        <f>K89+K95</f>
        <v>0</v>
      </c>
      <c r="L88" s="260">
        <v>183550</v>
      </c>
      <c r="M88" s="260">
        <v>183550</v>
      </c>
      <c r="N88" s="84"/>
    </row>
    <row r="89" spans="1:14" ht="12.75">
      <c r="A89" s="76">
        <v>31</v>
      </c>
      <c r="B89" s="77" t="s">
        <v>18</v>
      </c>
      <c r="C89" s="116">
        <v>165550</v>
      </c>
      <c r="D89" s="116">
        <f aca="true" t="shared" si="8" ref="D89:J89">D90+D92</f>
        <v>165550</v>
      </c>
      <c r="E89" s="116">
        <f t="shared" si="8"/>
        <v>0</v>
      </c>
      <c r="F89" s="116">
        <f t="shared" si="8"/>
        <v>0</v>
      </c>
      <c r="G89" s="116">
        <f t="shared" si="8"/>
        <v>0</v>
      </c>
      <c r="H89" s="78">
        <f t="shared" si="8"/>
        <v>0</v>
      </c>
      <c r="I89" s="116">
        <f t="shared" si="8"/>
        <v>0</v>
      </c>
      <c r="J89" s="116">
        <f t="shared" si="8"/>
        <v>0</v>
      </c>
      <c r="K89" s="116">
        <f>K90+K92</f>
        <v>0</v>
      </c>
      <c r="L89" s="169">
        <v>165550</v>
      </c>
      <c r="M89" s="169">
        <v>165550</v>
      </c>
      <c r="N89" s="84"/>
    </row>
    <row r="90" spans="1:14" ht="12.75">
      <c r="A90" s="79">
        <v>311</v>
      </c>
      <c r="B90" s="80" t="s">
        <v>19</v>
      </c>
      <c r="C90" s="117">
        <v>141000</v>
      </c>
      <c r="D90" s="117">
        <f aca="true" t="shared" si="9" ref="D90:I90">D91</f>
        <v>141000</v>
      </c>
      <c r="E90" s="117">
        <f t="shared" si="9"/>
        <v>0</v>
      </c>
      <c r="F90" s="117">
        <f t="shared" si="9"/>
        <v>0</v>
      </c>
      <c r="G90" s="117">
        <f t="shared" si="9"/>
        <v>0</v>
      </c>
      <c r="H90" s="91">
        <f t="shared" si="9"/>
        <v>0</v>
      </c>
      <c r="I90" s="117">
        <f t="shared" si="9"/>
        <v>0</v>
      </c>
      <c r="J90" s="117">
        <f>J91</f>
        <v>0</v>
      </c>
      <c r="K90" s="117">
        <f>K91</f>
        <v>0</v>
      </c>
      <c r="L90" s="117">
        <f>L91</f>
        <v>0</v>
      </c>
      <c r="M90" s="117">
        <f>M91</f>
        <v>0</v>
      </c>
      <c r="N90" s="84"/>
    </row>
    <row r="91" spans="1:14" ht="12.75">
      <c r="A91" s="82">
        <v>3111</v>
      </c>
      <c r="B91" s="83" t="s">
        <v>36</v>
      </c>
      <c r="C91" s="118">
        <v>141000</v>
      </c>
      <c r="D91" s="118">
        <v>141000</v>
      </c>
      <c r="E91" s="118">
        <v>0</v>
      </c>
      <c r="F91" s="118">
        <v>0</v>
      </c>
      <c r="G91" s="118">
        <v>0</v>
      </c>
      <c r="H91" s="81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84"/>
    </row>
    <row r="92" spans="1:14" ht="12.75">
      <c r="A92" s="79">
        <v>313</v>
      </c>
      <c r="B92" s="80" t="s">
        <v>21</v>
      </c>
      <c r="C92" s="117">
        <v>24550</v>
      </c>
      <c r="D92" s="117">
        <f aca="true" t="shared" si="10" ref="D92:M92">SUM(D93:D94)</f>
        <v>24550</v>
      </c>
      <c r="E92" s="117">
        <f t="shared" si="10"/>
        <v>0</v>
      </c>
      <c r="F92" s="117">
        <f t="shared" si="10"/>
        <v>0</v>
      </c>
      <c r="G92" s="117">
        <f t="shared" si="10"/>
        <v>0</v>
      </c>
      <c r="H92" s="91">
        <v>0</v>
      </c>
      <c r="I92" s="117">
        <f t="shared" si="10"/>
        <v>0</v>
      </c>
      <c r="J92" s="117">
        <f t="shared" si="10"/>
        <v>0</v>
      </c>
      <c r="K92" s="117">
        <f>SUM(K93:K94)</f>
        <v>0</v>
      </c>
      <c r="L92" s="117">
        <f>SUM(L93:L94)</f>
        <v>0</v>
      </c>
      <c r="M92" s="117">
        <f t="shared" si="10"/>
        <v>0</v>
      </c>
      <c r="N92" s="84"/>
    </row>
    <row r="93" spans="1:14" ht="12.75">
      <c r="A93" s="82">
        <v>3132</v>
      </c>
      <c r="B93" s="83" t="s">
        <v>39</v>
      </c>
      <c r="C93" s="118">
        <v>22150</v>
      </c>
      <c r="D93" s="118">
        <v>22150</v>
      </c>
      <c r="E93" s="118">
        <v>0</v>
      </c>
      <c r="F93" s="118">
        <v>0</v>
      </c>
      <c r="G93" s="118">
        <v>0</v>
      </c>
      <c r="H93" s="81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84"/>
    </row>
    <row r="94" spans="1:14" ht="26.25">
      <c r="A94" s="82">
        <v>3133</v>
      </c>
      <c r="B94" s="83" t="s">
        <v>80</v>
      </c>
      <c r="C94" s="118">
        <v>2400</v>
      </c>
      <c r="D94" s="118">
        <v>2400</v>
      </c>
      <c r="E94" s="118">
        <v>0</v>
      </c>
      <c r="F94" s="118">
        <v>0</v>
      </c>
      <c r="G94" s="118">
        <v>0</v>
      </c>
      <c r="H94" s="81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84"/>
    </row>
    <row r="95" spans="1:14" ht="12.75">
      <c r="A95" s="76">
        <v>32</v>
      </c>
      <c r="B95" s="77" t="s">
        <v>22</v>
      </c>
      <c r="C95" s="116">
        <v>18000</v>
      </c>
      <c r="D95" s="116">
        <f aca="true" t="shared" si="11" ref="D95:I95">D96</f>
        <v>18000</v>
      </c>
      <c r="E95" s="116">
        <f t="shared" si="11"/>
        <v>0</v>
      </c>
      <c r="F95" s="116">
        <f t="shared" si="11"/>
        <v>0</v>
      </c>
      <c r="G95" s="116">
        <f t="shared" si="11"/>
        <v>0</v>
      </c>
      <c r="H95" s="78">
        <f t="shared" si="11"/>
        <v>0</v>
      </c>
      <c r="I95" s="116">
        <f t="shared" si="11"/>
        <v>0</v>
      </c>
      <c r="J95" s="116">
        <f>J96</f>
        <v>0</v>
      </c>
      <c r="K95" s="116">
        <f>K96</f>
        <v>0</v>
      </c>
      <c r="L95" s="116">
        <v>18000</v>
      </c>
      <c r="M95" s="116">
        <v>18000</v>
      </c>
      <c r="N95" s="84"/>
    </row>
    <row r="96" spans="1:14" ht="12.75">
      <c r="A96" s="79">
        <v>321</v>
      </c>
      <c r="B96" s="80" t="s">
        <v>23</v>
      </c>
      <c r="C96" s="117">
        <v>18000</v>
      </c>
      <c r="D96" s="117">
        <f aca="true" t="shared" si="12" ref="D96:M96">D97+D98</f>
        <v>18000</v>
      </c>
      <c r="E96" s="117">
        <f t="shared" si="12"/>
        <v>0</v>
      </c>
      <c r="F96" s="117">
        <f t="shared" si="12"/>
        <v>0</v>
      </c>
      <c r="G96" s="117">
        <f t="shared" si="12"/>
        <v>0</v>
      </c>
      <c r="H96" s="91">
        <f t="shared" si="12"/>
        <v>0</v>
      </c>
      <c r="I96" s="117">
        <f t="shared" si="12"/>
        <v>0</v>
      </c>
      <c r="J96" s="117">
        <f t="shared" si="12"/>
        <v>0</v>
      </c>
      <c r="K96" s="117">
        <f>K97+K98</f>
        <v>0</v>
      </c>
      <c r="L96" s="117">
        <f>L97+L98</f>
        <v>0</v>
      </c>
      <c r="M96" s="117">
        <f t="shared" si="12"/>
        <v>0</v>
      </c>
      <c r="N96" s="84"/>
    </row>
    <row r="97" spans="1:14" s="5" customFormat="1" ht="12.75">
      <c r="A97" s="82">
        <v>3211</v>
      </c>
      <c r="B97" s="83" t="s">
        <v>41</v>
      </c>
      <c r="C97" s="118">
        <v>2400</v>
      </c>
      <c r="D97" s="118">
        <v>2400</v>
      </c>
      <c r="E97" s="117">
        <v>0</v>
      </c>
      <c r="F97" s="117">
        <v>0</v>
      </c>
      <c r="G97" s="117">
        <v>0</v>
      </c>
      <c r="H97" s="91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87" t="e">
        <f>N100</f>
        <v>#REF!</v>
      </c>
    </row>
    <row r="98" spans="1:14" s="5" customFormat="1" ht="12.75" customHeight="1">
      <c r="A98" s="82">
        <v>3212</v>
      </c>
      <c r="B98" s="83" t="s">
        <v>42</v>
      </c>
      <c r="C98" s="118">
        <v>15600</v>
      </c>
      <c r="D98" s="118">
        <v>15600</v>
      </c>
      <c r="E98" s="118">
        <v>0</v>
      </c>
      <c r="F98" s="118">
        <v>0</v>
      </c>
      <c r="G98" s="118">
        <v>0</v>
      </c>
      <c r="H98" s="81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88" t="e">
        <f>N100</f>
        <v>#REF!</v>
      </c>
    </row>
    <row r="99" spans="1:14" s="5" customFormat="1" ht="24.75" customHeight="1">
      <c r="A99" s="298" t="s">
        <v>122</v>
      </c>
      <c r="B99" s="298"/>
      <c r="C99" s="213">
        <v>187800</v>
      </c>
      <c r="D99" s="213">
        <v>187800</v>
      </c>
      <c r="E99" s="213">
        <v>0</v>
      </c>
      <c r="F99" s="213">
        <v>0</v>
      </c>
      <c r="G99" s="213">
        <v>0</v>
      </c>
      <c r="H99" s="214">
        <v>0</v>
      </c>
      <c r="I99" s="213">
        <v>0</v>
      </c>
      <c r="J99" s="213">
        <v>0</v>
      </c>
      <c r="K99" s="213">
        <v>0</v>
      </c>
      <c r="L99" s="262">
        <v>187800</v>
      </c>
      <c r="M99" s="262">
        <v>187800</v>
      </c>
      <c r="N99" s="88"/>
    </row>
    <row r="100" spans="1:14" s="5" customFormat="1" ht="12.75">
      <c r="A100" s="73">
        <v>3</v>
      </c>
      <c r="B100" s="89" t="s">
        <v>17</v>
      </c>
      <c r="C100" s="121">
        <v>187800</v>
      </c>
      <c r="D100" s="199">
        <v>187800</v>
      </c>
      <c r="E100" s="202">
        <v>0</v>
      </c>
      <c r="F100" s="233">
        <v>0</v>
      </c>
      <c r="G100" s="121">
        <v>0</v>
      </c>
      <c r="H100" s="89">
        <v>0</v>
      </c>
      <c r="I100" s="121">
        <v>0</v>
      </c>
      <c r="J100" s="199">
        <v>0</v>
      </c>
      <c r="K100" s="245">
        <v>0</v>
      </c>
      <c r="L100" s="260">
        <v>187800</v>
      </c>
      <c r="M100" s="260">
        <v>187800</v>
      </c>
      <c r="N100" s="90" t="e">
        <f>#REF!+N167</f>
        <v>#REF!</v>
      </c>
    </row>
    <row r="101" spans="1:14" s="5" customFormat="1" ht="25.5" customHeight="1">
      <c r="A101" s="73">
        <v>37</v>
      </c>
      <c r="B101" s="77" t="s">
        <v>154</v>
      </c>
      <c r="C101" s="116">
        <v>187800</v>
      </c>
      <c r="D101" s="116">
        <v>187800</v>
      </c>
      <c r="E101" s="228">
        <v>0</v>
      </c>
      <c r="F101" s="234">
        <v>0</v>
      </c>
      <c r="G101" s="116">
        <v>0</v>
      </c>
      <c r="H101" s="77">
        <v>0</v>
      </c>
      <c r="I101" s="116">
        <v>0</v>
      </c>
      <c r="J101" s="244">
        <v>0</v>
      </c>
      <c r="K101" s="246">
        <v>0</v>
      </c>
      <c r="L101" s="169">
        <v>187800</v>
      </c>
      <c r="M101" s="169">
        <v>187800</v>
      </c>
      <c r="N101" s="90"/>
    </row>
    <row r="102" spans="1:14" s="5" customFormat="1" ht="26.25">
      <c r="A102" s="79">
        <v>372</v>
      </c>
      <c r="B102" s="80" t="s">
        <v>123</v>
      </c>
      <c r="C102" s="117">
        <v>0</v>
      </c>
      <c r="D102" s="118">
        <v>0</v>
      </c>
      <c r="E102" s="124">
        <v>0</v>
      </c>
      <c r="F102" s="118">
        <v>0</v>
      </c>
      <c r="G102" s="118">
        <v>0</v>
      </c>
      <c r="H102" s="81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90"/>
    </row>
    <row r="103" spans="1:14" s="5" customFormat="1" ht="26.25">
      <c r="A103" s="82">
        <v>3722</v>
      </c>
      <c r="B103" s="83" t="s">
        <v>155</v>
      </c>
      <c r="C103" s="118">
        <v>187800</v>
      </c>
      <c r="D103" s="118">
        <v>187800</v>
      </c>
      <c r="E103" s="118">
        <v>0</v>
      </c>
      <c r="F103" s="118">
        <v>0</v>
      </c>
      <c r="G103" s="118">
        <v>0</v>
      </c>
      <c r="H103" s="81">
        <v>0</v>
      </c>
      <c r="I103" s="118">
        <v>0</v>
      </c>
      <c r="J103" s="118">
        <v>0</v>
      </c>
      <c r="K103" s="118">
        <v>0</v>
      </c>
      <c r="L103" s="118">
        <v>0</v>
      </c>
      <c r="M103" s="118">
        <v>0</v>
      </c>
      <c r="N103" s="90"/>
    </row>
    <row r="104" spans="1:14" s="5" customFormat="1" ht="12.75">
      <c r="A104" s="82"/>
      <c r="B104" s="83"/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81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90"/>
    </row>
    <row r="105" spans="1:14" s="5" customFormat="1" ht="12.75">
      <c r="A105" s="252" t="s">
        <v>167</v>
      </c>
      <c r="B105" s="252"/>
      <c r="C105" s="253">
        <v>125000</v>
      </c>
      <c r="D105" s="253">
        <v>125000</v>
      </c>
      <c r="E105" s="253">
        <v>0</v>
      </c>
      <c r="F105" s="254">
        <v>0</v>
      </c>
      <c r="G105" s="254">
        <v>0</v>
      </c>
      <c r="H105" s="255">
        <v>0</v>
      </c>
      <c r="I105" s="254">
        <v>0</v>
      </c>
      <c r="J105" s="254">
        <v>0</v>
      </c>
      <c r="K105" s="254">
        <v>0</v>
      </c>
      <c r="L105" s="263">
        <v>125000</v>
      </c>
      <c r="M105" s="263">
        <v>125000</v>
      </c>
      <c r="N105" s="90"/>
    </row>
    <row r="106" spans="1:14" s="5" customFormat="1" ht="15.75" customHeight="1">
      <c r="A106" s="298" t="s">
        <v>169</v>
      </c>
      <c r="B106" s="298" t="s">
        <v>168</v>
      </c>
      <c r="C106" s="213">
        <v>75000</v>
      </c>
      <c r="D106" s="213">
        <v>75000</v>
      </c>
      <c r="E106" s="213">
        <v>0</v>
      </c>
      <c r="F106" s="213">
        <v>0</v>
      </c>
      <c r="G106" s="213">
        <v>0</v>
      </c>
      <c r="H106" s="214">
        <f>H107</f>
        <v>0</v>
      </c>
      <c r="I106" s="213">
        <v>0</v>
      </c>
      <c r="J106" s="213">
        <v>0</v>
      </c>
      <c r="K106" s="213">
        <v>0</v>
      </c>
      <c r="L106" s="213">
        <v>75000</v>
      </c>
      <c r="M106" s="213">
        <v>75000</v>
      </c>
      <c r="N106" s="90"/>
    </row>
    <row r="107" spans="1:14" s="5" customFormat="1" ht="26.25">
      <c r="A107" s="73">
        <v>4</v>
      </c>
      <c r="B107" s="89" t="s">
        <v>30</v>
      </c>
      <c r="C107" s="121">
        <v>75000</v>
      </c>
      <c r="D107" s="121">
        <v>75000</v>
      </c>
      <c r="E107" s="121">
        <v>0</v>
      </c>
      <c r="F107" s="121">
        <v>0</v>
      </c>
      <c r="G107" s="121">
        <v>0</v>
      </c>
      <c r="H107" s="90">
        <f>H108</f>
        <v>0</v>
      </c>
      <c r="I107" s="121">
        <v>0</v>
      </c>
      <c r="J107" s="121">
        <v>0</v>
      </c>
      <c r="K107" s="121">
        <v>0</v>
      </c>
      <c r="L107" s="121">
        <v>75000</v>
      </c>
      <c r="M107" s="121">
        <v>75000</v>
      </c>
      <c r="N107" s="90"/>
    </row>
    <row r="108" spans="1:14" s="5" customFormat="1" ht="26.25">
      <c r="A108" s="76">
        <v>42</v>
      </c>
      <c r="B108" s="77" t="s">
        <v>31</v>
      </c>
      <c r="C108" s="116">
        <v>75000</v>
      </c>
      <c r="D108" s="116">
        <v>75000</v>
      </c>
      <c r="E108" s="116">
        <v>0</v>
      </c>
      <c r="F108" s="116">
        <v>0</v>
      </c>
      <c r="G108" s="116">
        <v>0</v>
      </c>
      <c r="H108" s="78">
        <f>H109+H150</f>
        <v>0</v>
      </c>
      <c r="I108" s="116">
        <v>0</v>
      </c>
      <c r="J108" s="116">
        <v>0</v>
      </c>
      <c r="K108" s="116">
        <v>0</v>
      </c>
      <c r="L108" s="116">
        <v>75000</v>
      </c>
      <c r="M108" s="116">
        <v>75000</v>
      </c>
      <c r="N108" s="90"/>
    </row>
    <row r="109" spans="1:14" s="5" customFormat="1" ht="12.75">
      <c r="A109" s="79">
        <v>422</v>
      </c>
      <c r="B109" s="80" t="s">
        <v>29</v>
      </c>
      <c r="C109" s="117">
        <v>75000</v>
      </c>
      <c r="D109" s="117">
        <f>D110+D114+D115</f>
        <v>75000</v>
      </c>
      <c r="E109" s="117">
        <v>0</v>
      </c>
      <c r="F109" s="204">
        <v>0</v>
      </c>
      <c r="G109" s="117">
        <v>0</v>
      </c>
      <c r="H109" s="91">
        <f>H110+H114+H115</f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90"/>
    </row>
    <row r="110" spans="1:14" s="5" customFormat="1" ht="12.75">
      <c r="A110" s="82">
        <v>4221</v>
      </c>
      <c r="B110" s="83" t="s">
        <v>63</v>
      </c>
      <c r="C110" s="118">
        <v>50000</v>
      </c>
      <c r="D110" s="118">
        <v>50000</v>
      </c>
      <c r="E110" s="118">
        <v>0</v>
      </c>
      <c r="F110" s="118">
        <v>0</v>
      </c>
      <c r="G110" s="118">
        <v>0</v>
      </c>
      <c r="H110" s="81">
        <v>0</v>
      </c>
      <c r="I110" s="118">
        <v>0</v>
      </c>
      <c r="J110" s="118">
        <v>0</v>
      </c>
      <c r="K110" s="118">
        <v>0</v>
      </c>
      <c r="L110" s="118">
        <v>0</v>
      </c>
      <c r="M110" s="118">
        <v>0</v>
      </c>
      <c r="N110" s="90"/>
    </row>
    <row r="111" spans="1:14" s="5" customFormat="1" ht="12.75">
      <c r="A111" s="82">
        <v>4224</v>
      </c>
      <c r="B111" s="83" t="s">
        <v>126</v>
      </c>
      <c r="C111" s="118">
        <v>0</v>
      </c>
      <c r="D111" s="118">
        <v>0</v>
      </c>
      <c r="E111" s="118">
        <v>0</v>
      </c>
      <c r="F111" s="118">
        <v>0</v>
      </c>
      <c r="G111" s="118">
        <v>0</v>
      </c>
      <c r="H111" s="81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90"/>
    </row>
    <row r="112" spans="1:14" s="5" customFormat="1" ht="26.25">
      <c r="A112" s="82">
        <v>4222</v>
      </c>
      <c r="B112" s="83" t="s">
        <v>124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81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90"/>
    </row>
    <row r="113" spans="1:14" s="5" customFormat="1" ht="12.75">
      <c r="A113" s="82">
        <v>4225</v>
      </c>
      <c r="B113" s="83" t="s">
        <v>125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81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90"/>
    </row>
    <row r="114" spans="1:14" s="5" customFormat="1" ht="12.75">
      <c r="A114" s="82">
        <v>4223</v>
      </c>
      <c r="B114" s="83" t="s">
        <v>81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81">
        <v>0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90"/>
    </row>
    <row r="115" spans="1:14" s="5" customFormat="1" ht="26.25">
      <c r="A115" s="82">
        <v>4227</v>
      </c>
      <c r="B115" s="83" t="s">
        <v>64</v>
      </c>
      <c r="C115" s="118">
        <v>25000</v>
      </c>
      <c r="D115" s="118">
        <v>25000</v>
      </c>
      <c r="E115" s="118">
        <v>0</v>
      </c>
      <c r="F115" s="118">
        <v>0</v>
      </c>
      <c r="G115" s="118">
        <v>0</v>
      </c>
      <c r="H115" s="81">
        <v>0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90"/>
    </row>
    <row r="116" spans="1:14" s="5" customFormat="1" ht="12.75">
      <c r="A116" s="303" t="s">
        <v>170</v>
      </c>
      <c r="B116" s="304"/>
      <c r="C116" s="213">
        <v>50000</v>
      </c>
      <c r="D116" s="213">
        <f>'PLAN RASHODA I IZDATAKA'!D117</f>
        <v>50000</v>
      </c>
      <c r="E116" s="213">
        <v>0</v>
      </c>
      <c r="F116" s="213">
        <f>'PLAN RASHODA I IZDATAKA'!F117</f>
        <v>0</v>
      </c>
      <c r="G116" s="213">
        <f>'PLAN RASHODA I IZDATAKA'!G117</f>
        <v>0</v>
      </c>
      <c r="H116" s="214">
        <f>'PLAN RASHODA I IZDATAKA'!H117</f>
        <v>0</v>
      </c>
      <c r="I116" s="213">
        <f>'PLAN RASHODA I IZDATAKA'!I117</f>
        <v>0</v>
      </c>
      <c r="J116" s="213">
        <f aca="true" t="shared" si="13" ref="J116:M119">J117</f>
        <v>0</v>
      </c>
      <c r="K116" s="213">
        <f t="shared" si="13"/>
        <v>0</v>
      </c>
      <c r="L116" s="213">
        <v>50000</v>
      </c>
      <c r="M116" s="213">
        <v>50000</v>
      </c>
      <c r="N116" s="90"/>
    </row>
    <row r="117" spans="1:14" s="5" customFormat="1" ht="26.25">
      <c r="A117" s="73">
        <v>4</v>
      </c>
      <c r="B117" s="89" t="s">
        <v>30</v>
      </c>
      <c r="C117" s="121">
        <v>50000</v>
      </c>
      <c r="D117" s="121">
        <f>D118</f>
        <v>50000</v>
      </c>
      <c r="E117" s="121">
        <v>0</v>
      </c>
      <c r="F117" s="121">
        <f aca="true" t="shared" si="14" ref="F117:I119">F118</f>
        <v>0</v>
      </c>
      <c r="G117" s="121">
        <f t="shared" si="14"/>
        <v>0</v>
      </c>
      <c r="H117" s="90">
        <f t="shared" si="14"/>
        <v>0</v>
      </c>
      <c r="I117" s="121">
        <f t="shared" si="14"/>
        <v>0</v>
      </c>
      <c r="J117" s="121">
        <f t="shared" si="13"/>
        <v>0</v>
      </c>
      <c r="K117" s="121">
        <f t="shared" si="13"/>
        <v>0</v>
      </c>
      <c r="L117" s="121">
        <v>50000</v>
      </c>
      <c r="M117" s="121">
        <v>50000</v>
      </c>
      <c r="N117" s="90"/>
    </row>
    <row r="118" spans="1:14" s="5" customFormat="1" ht="26.25">
      <c r="A118" s="76">
        <v>45</v>
      </c>
      <c r="B118" s="77" t="s">
        <v>68</v>
      </c>
      <c r="C118" s="116">
        <v>50000</v>
      </c>
      <c r="D118" s="116">
        <f>D119</f>
        <v>50000</v>
      </c>
      <c r="E118" s="116">
        <v>0</v>
      </c>
      <c r="F118" s="116">
        <f t="shared" si="14"/>
        <v>0</v>
      </c>
      <c r="G118" s="116">
        <f t="shared" si="14"/>
        <v>0</v>
      </c>
      <c r="H118" s="78">
        <f t="shared" si="14"/>
        <v>0</v>
      </c>
      <c r="I118" s="116">
        <f t="shared" si="14"/>
        <v>0</v>
      </c>
      <c r="J118" s="116">
        <f t="shared" si="13"/>
        <v>0</v>
      </c>
      <c r="K118" s="116">
        <f t="shared" si="13"/>
        <v>0</v>
      </c>
      <c r="L118" s="116">
        <v>50000</v>
      </c>
      <c r="M118" s="116">
        <v>50000</v>
      </c>
      <c r="N118" s="90"/>
    </row>
    <row r="119" spans="1:14" s="5" customFormat="1" ht="26.25">
      <c r="A119" s="79">
        <v>451</v>
      </c>
      <c r="B119" s="80" t="s">
        <v>69</v>
      </c>
      <c r="C119" s="117">
        <f>SUM(D119:M119)</f>
        <v>50000</v>
      </c>
      <c r="D119" s="117">
        <f>D120</f>
        <v>50000</v>
      </c>
      <c r="E119" s="117">
        <v>0</v>
      </c>
      <c r="F119" s="117">
        <f t="shared" si="14"/>
        <v>0</v>
      </c>
      <c r="G119" s="117">
        <f t="shared" si="14"/>
        <v>0</v>
      </c>
      <c r="H119" s="91">
        <f t="shared" si="14"/>
        <v>0</v>
      </c>
      <c r="I119" s="117">
        <f t="shared" si="14"/>
        <v>0</v>
      </c>
      <c r="J119" s="117">
        <f t="shared" si="13"/>
        <v>0</v>
      </c>
      <c r="K119" s="117">
        <f t="shared" si="13"/>
        <v>0</v>
      </c>
      <c r="L119" s="117">
        <f t="shared" si="13"/>
        <v>0</v>
      </c>
      <c r="M119" s="117">
        <f t="shared" si="13"/>
        <v>0</v>
      </c>
      <c r="N119" s="90"/>
    </row>
    <row r="120" spans="1:14" s="5" customFormat="1" ht="26.25">
      <c r="A120" s="82">
        <v>4511</v>
      </c>
      <c r="B120" s="83" t="s">
        <v>69</v>
      </c>
      <c r="C120" s="118">
        <f>SUM(D120:M120)</f>
        <v>50000</v>
      </c>
      <c r="D120" s="118">
        <v>50000</v>
      </c>
      <c r="E120" s="118">
        <v>0</v>
      </c>
      <c r="F120" s="118">
        <v>0</v>
      </c>
      <c r="G120" s="118">
        <v>0</v>
      </c>
      <c r="H120" s="81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90"/>
    </row>
    <row r="121" spans="1:14" s="5" customFormat="1" ht="12.75">
      <c r="A121" s="82"/>
      <c r="B121" s="83"/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81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90"/>
    </row>
    <row r="122" spans="1:14" s="5" customFormat="1" ht="26.25" customHeight="1">
      <c r="A122" s="206" t="s">
        <v>172</v>
      </c>
      <c r="B122" s="206"/>
      <c r="C122" s="120">
        <v>50000</v>
      </c>
      <c r="D122" s="120">
        <f aca="true" t="shared" si="15" ref="D122:H126">D123</f>
        <v>50000</v>
      </c>
      <c r="E122" s="223">
        <f t="shared" si="15"/>
        <v>0</v>
      </c>
      <c r="F122" s="223">
        <f t="shared" si="15"/>
        <v>0</v>
      </c>
      <c r="G122" s="223">
        <f t="shared" si="15"/>
        <v>0</v>
      </c>
      <c r="H122" s="243">
        <f t="shared" si="15"/>
        <v>0</v>
      </c>
      <c r="I122" s="223">
        <v>0</v>
      </c>
      <c r="J122" s="223">
        <f>J123</f>
        <v>0</v>
      </c>
      <c r="K122" s="223">
        <v>0</v>
      </c>
      <c r="L122" s="120">
        <v>50000</v>
      </c>
      <c r="M122" s="120">
        <v>50000</v>
      </c>
      <c r="N122" s="90"/>
    </row>
    <row r="123" spans="1:14" s="5" customFormat="1" ht="27" customHeight="1">
      <c r="A123" s="298" t="s">
        <v>171</v>
      </c>
      <c r="B123" s="298"/>
      <c r="C123" s="213">
        <v>50000</v>
      </c>
      <c r="D123" s="213">
        <f t="shared" si="15"/>
        <v>50000</v>
      </c>
      <c r="E123" s="213">
        <f t="shared" si="15"/>
        <v>0</v>
      </c>
      <c r="F123" s="213">
        <f t="shared" si="15"/>
        <v>0</v>
      </c>
      <c r="G123" s="213">
        <f t="shared" si="15"/>
        <v>0</v>
      </c>
      <c r="H123" s="214">
        <f t="shared" si="15"/>
        <v>0</v>
      </c>
      <c r="I123" s="213">
        <v>0</v>
      </c>
      <c r="J123" s="213">
        <f>J124</f>
        <v>0</v>
      </c>
      <c r="K123" s="213">
        <v>0</v>
      </c>
      <c r="L123" s="213">
        <v>50000</v>
      </c>
      <c r="M123" s="213">
        <v>50000</v>
      </c>
      <c r="N123" s="90"/>
    </row>
    <row r="124" spans="1:14" s="5" customFormat="1" ht="12.75">
      <c r="A124" s="101">
        <v>3</v>
      </c>
      <c r="B124" s="93" t="s">
        <v>17</v>
      </c>
      <c r="C124" s="121">
        <v>50000</v>
      </c>
      <c r="D124" s="121">
        <f t="shared" si="15"/>
        <v>50000</v>
      </c>
      <c r="E124" s="121">
        <f t="shared" si="15"/>
        <v>0</v>
      </c>
      <c r="F124" s="121">
        <f t="shared" si="15"/>
        <v>0</v>
      </c>
      <c r="G124" s="121">
        <f t="shared" si="15"/>
        <v>0</v>
      </c>
      <c r="H124" s="90">
        <f t="shared" si="15"/>
        <v>0</v>
      </c>
      <c r="I124" s="121">
        <v>0</v>
      </c>
      <c r="J124" s="121">
        <f>J125</f>
        <v>0</v>
      </c>
      <c r="K124" s="121">
        <v>0</v>
      </c>
      <c r="L124" s="121">
        <v>50000</v>
      </c>
      <c r="M124" s="121">
        <v>50000</v>
      </c>
      <c r="N124" s="90"/>
    </row>
    <row r="125" spans="1:14" s="5" customFormat="1" ht="12.75">
      <c r="A125" s="94">
        <v>32</v>
      </c>
      <c r="B125" s="95" t="s">
        <v>22</v>
      </c>
      <c r="C125" s="116">
        <v>50000</v>
      </c>
      <c r="D125" s="116">
        <f t="shared" si="15"/>
        <v>50000</v>
      </c>
      <c r="E125" s="116">
        <f t="shared" si="15"/>
        <v>0</v>
      </c>
      <c r="F125" s="116">
        <f t="shared" si="15"/>
        <v>0</v>
      </c>
      <c r="G125" s="116">
        <f t="shared" si="15"/>
        <v>0</v>
      </c>
      <c r="H125" s="78">
        <f t="shared" si="15"/>
        <v>0</v>
      </c>
      <c r="I125" s="116">
        <v>0</v>
      </c>
      <c r="J125" s="116">
        <f>J126</f>
        <v>0</v>
      </c>
      <c r="K125" s="116">
        <v>0</v>
      </c>
      <c r="L125" s="116">
        <v>50000</v>
      </c>
      <c r="M125" s="116">
        <v>50000</v>
      </c>
      <c r="N125" s="90"/>
    </row>
    <row r="126" spans="1:14" s="5" customFormat="1" ht="12.75">
      <c r="A126" s="96">
        <v>323</v>
      </c>
      <c r="B126" s="97" t="s">
        <v>25</v>
      </c>
      <c r="C126" s="117">
        <v>50000</v>
      </c>
      <c r="D126" s="117">
        <f t="shared" si="15"/>
        <v>50000</v>
      </c>
      <c r="E126" s="117">
        <f t="shared" si="15"/>
        <v>0</v>
      </c>
      <c r="F126" s="117">
        <f t="shared" si="15"/>
        <v>0</v>
      </c>
      <c r="G126" s="117">
        <f t="shared" si="15"/>
        <v>0</v>
      </c>
      <c r="H126" s="91">
        <f t="shared" si="15"/>
        <v>0</v>
      </c>
      <c r="I126" s="117">
        <v>0</v>
      </c>
      <c r="J126" s="117">
        <f>J127</f>
        <v>0</v>
      </c>
      <c r="K126" s="117">
        <f>K127</f>
        <v>0</v>
      </c>
      <c r="L126" s="117">
        <f>L127</f>
        <v>0</v>
      </c>
      <c r="M126" s="117">
        <f>M127</f>
        <v>0</v>
      </c>
      <c r="N126" s="90"/>
    </row>
    <row r="127" spans="1:14" s="5" customFormat="1" ht="12.75">
      <c r="A127" s="82">
        <v>3232</v>
      </c>
      <c r="B127" s="83" t="s">
        <v>52</v>
      </c>
      <c r="C127" s="118">
        <v>50000</v>
      </c>
      <c r="D127" s="118">
        <v>50000</v>
      </c>
      <c r="E127" s="118">
        <v>0</v>
      </c>
      <c r="F127" s="118">
        <v>0</v>
      </c>
      <c r="G127" s="118">
        <v>0</v>
      </c>
      <c r="H127" s="81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90"/>
    </row>
    <row r="128" spans="1:14" s="5" customFormat="1" ht="12.75">
      <c r="A128" s="82"/>
      <c r="B128" s="83"/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81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90"/>
    </row>
    <row r="129" spans="1:14" s="5" customFormat="1" ht="27" customHeight="1">
      <c r="A129" s="290" t="s">
        <v>156</v>
      </c>
      <c r="B129" s="291"/>
      <c r="C129" s="119">
        <v>12011580</v>
      </c>
      <c r="D129" s="247">
        <v>0</v>
      </c>
      <c r="E129" s="216">
        <v>300000</v>
      </c>
      <c r="F129" s="247">
        <v>712210</v>
      </c>
      <c r="G129" s="235">
        <v>10172060</v>
      </c>
      <c r="H129" s="87">
        <v>0</v>
      </c>
      <c r="I129" s="119">
        <v>751300</v>
      </c>
      <c r="J129" s="119">
        <v>15912</v>
      </c>
      <c r="K129" s="119">
        <v>60098</v>
      </c>
      <c r="L129" s="216">
        <v>12011580</v>
      </c>
      <c r="M129" s="216">
        <v>12011580</v>
      </c>
      <c r="N129" s="90"/>
    </row>
    <row r="130" spans="1:14" s="5" customFormat="1" ht="26.25" customHeight="1">
      <c r="A130" s="292" t="s">
        <v>157</v>
      </c>
      <c r="B130" s="293"/>
      <c r="C130" s="120">
        <v>12011580</v>
      </c>
      <c r="D130" s="248">
        <v>0</v>
      </c>
      <c r="E130" s="217">
        <v>300000</v>
      </c>
      <c r="F130" s="248">
        <v>712210</v>
      </c>
      <c r="G130" s="217">
        <v>10172060</v>
      </c>
      <c r="H130" s="88">
        <v>0</v>
      </c>
      <c r="I130" s="120">
        <v>751300</v>
      </c>
      <c r="J130" s="120">
        <v>15912</v>
      </c>
      <c r="K130" s="120">
        <v>60098</v>
      </c>
      <c r="L130" s="217">
        <v>12011580</v>
      </c>
      <c r="M130" s="217">
        <v>12011580</v>
      </c>
      <c r="N130" s="90"/>
    </row>
    <row r="131" spans="1:14" s="5" customFormat="1" ht="12.75">
      <c r="A131" s="299" t="s">
        <v>73</v>
      </c>
      <c r="B131" s="299"/>
      <c r="C131" s="207">
        <v>826886</v>
      </c>
      <c r="D131" s="207">
        <v>0</v>
      </c>
      <c r="E131" s="208">
        <v>210368</v>
      </c>
      <c r="F131" s="251">
        <v>195636</v>
      </c>
      <c r="G131" s="207">
        <v>280000</v>
      </c>
      <c r="H131" s="209">
        <v>0</v>
      </c>
      <c r="I131" s="207">
        <v>122400</v>
      </c>
      <c r="J131" s="207">
        <v>0</v>
      </c>
      <c r="K131" s="207">
        <v>18482</v>
      </c>
      <c r="L131" s="208">
        <v>826886</v>
      </c>
      <c r="M131" s="208">
        <v>826886</v>
      </c>
      <c r="N131" s="90"/>
    </row>
    <row r="132" spans="1:14" s="5" customFormat="1" ht="12.75">
      <c r="A132" s="73">
        <v>3</v>
      </c>
      <c r="B132" s="74" t="s">
        <v>17</v>
      </c>
      <c r="C132" s="115">
        <v>826886</v>
      </c>
      <c r="D132" s="115">
        <v>0</v>
      </c>
      <c r="E132" s="168">
        <v>210368</v>
      </c>
      <c r="F132" s="250">
        <v>195636</v>
      </c>
      <c r="G132" s="115">
        <v>280000</v>
      </c>
      <c r="H132" s="75">
        <v>0</v>
      </c>
      <c r="I132" s="115">
        <v>122400</v>
      </c>
      <c r="J132" s="115">
        <v>0</v>
      </c>
      <c r="K132" s="115">
        <v>18482</v>
      </c>
      <c r="L132" s="168">
        <v>826886</v>
      </c>
      <c r="M132" s="168">
        <v>826886</v>
      </c>
      <c r="N132" s="90"/>
    </row>
    <row r="133" spans="1:14" s="5" customFormat="1" ht="12.75">
      <c r="A133" s="76">
        <v>32</v>
      </c>
      <c r="B133" s="77" t="s">
        <v>22</v>
      </c>
      <c r="C133" s="116">
        <v>826886</v>
      </c>
      <c r="D133" s="116">
        <v>0</v>
      </c>
      <c r="E133" s="169">
        <v>210368</v>
      </c>
      <c r="F133" s="249">
        <v>195636</v>
      </c>
      <c r="G133" s="116">
        <v>280000</v>
      </c>
      <c r="H133" s="78">
        <v>0</v>
      </c>
      <c r="I133" s="116">
        <v>122400</v>
      </c>
      <c r="J133" s="116">
        <v>0</v>
      </c>
      <c r="K133" s="116">
        <v>18482</v>
      </c>
      <c r="L133" s="169">
        <v>826886</v>
      </c>
      <c r="M133" s="169">
        <v>826886</v>
      </c>
      <c r="N133" s="90"/>
    </row>
    <row r="134" spans="1:14" s="5" customFormat="1" ht="12.75">
      <c r="A134" s="79">
        <v>321</v>
      </c>
      <c r="B134" s="80" t="s">
        <v>23</v>
      </c>
      <c r="C134" s="117">
        <v>40811</v>
      </c>
      <c r="D134" s="117">
        <v>0</v>
      </c>
      <c r="E134" s="117">
        <v>40811</v>
      </c>
      <c r="F134" s="144">
        <v>0</v>
      </c>
      <c r="G134" s="144">
        <f>G135+G136+G137</f>
        <v>0</v>
      </c>
      <c r="H134" s="241">
        <f>H135+H136+H137</f>
        <v>0</v>
      </c>
      <c r="I134" s="144">
        <v>0</v>
      </c>
      <c r="J134" s="144">
        <v>0</v>
      </c>
      <c r="K134" s="144"/>
      <c r="L134" s="144">
        <v>0</v>
      </c>
      <c r="M134" s="144">
        <v>0</v>
      </c>
      <c r="N134" s="90"/>
    </row>
    <row r="135" spans="1:14" s="5" customFormat="1" ht="12.75">
      <c r="A135" s="82">
        <v>3211</v>
      </c>
      <c r="B135" s="83" t="s">
        <v>41</v>
      </c>
      <c r="C135" s="118">
        <v>23308</v>
      </c>
      <c r="D135" s="118">
        <v>0</v>
      </c>
      <c r="E135" s="118">
        <v>23308</v>
      </c>
      <c r="F135" s="118">
        <v>0</v>
      </c>
      <c r="G135" s="118">
        <v>0</v>
      </c>
      <c r="H135" s="81">
        <v>0</v>
      </c>
      <c r="I135" s="118">
        <v>0</v>
      </c>
      <c r="J135" s="118">
        <v>0</v>
      </c>
      <c r="K135" s="118"/>
      <c r="L135" s="118">
        <v>0</v>
      </c>
      <c r="M135" s="118">
        <v>0</v>
      </c>
      <c r="N135" s="90"/>
    </row>
    <row r="136" spans="1:14" s="5" customFormat="1" ht="12.75">
      <c r="A136" s="82">
        <v>3213</v>
      </c>
      <c r="B136" s="83" t="s">
        <v>43</v>
      </c>
      <c r="C136" s="118">
        <v>11503</v>
      </c>
      <c r="D136" s="118">
        <v>0</v>
      </c>
      <c r="E136" s="118">
        <v>11503</v>
      </c>
      <c r="F136" s="118">
        <v>0</v>
      </c>
      <c r="G136" s="118">
        <v>0</v>
      </c>
      <c r="H136" s="81">
        <v>0</v>
      </c>
      <c r="I136" s="118">
        <v>0</v>
      </c>
      <c r="J136" s="118">
        <v>0</v>
      </c>
      <c r="K136" s="118"/>
      <c r="L136" s="118">
        <v>0</v>
      </c>
      <c r="M136" s="118">
        <v>0</v>
      </c>
      <c r="N136" s="90"/>
    </row>
    <row r="137" spans="1:14" s="5" customFormat="1" ht="12.75">
      <c r="A137" s="82">
        <v>3214</v>
      </c>
      <c r="B137" s="83" t="s">
        <v>44</v>
      </c>
      <c r="C137" s="118">
        <v>6000</v>
      </c>
      <c r="D137" s="118">
        <v>0</v>
      </c>
      <c r="E137" s="118">
        <v>6000</v>
      </c>
      <c r="F137" s="118">
        <v>0</v>
      </c>
      <c r="G137" s="118">
        <v>0</v>
      </c>
      <c r="H137" s="81">
        <v>0</v>
      </c>
      <c r="I137" s="118">
        <v>0</v>
      </c>
      <c r="J137" s="118"/>
      <c r="K137" s="118"/>
      <c r="L137" s="118">
        <v>0</v>
      </c>
      <c r="M137" s="118">
        <v>0</v>
      </c>
      <c r="N137" s="90"/>
    </row>
    <row r="138" spans="1:14" s="5" customFormat="1" ht="12.75">
      <c r="A138" s="79">
        <v>322</v>
      </c>
      <c r="B138" s="80" t="s">
        <v>24</v>
      </c>
      <c r="C138" s="117">
        <v>77122</v>
      </c>
      <c r="D138" s="117">
        <v>0</v>
      </c>
      <c r="E138" s="117">
        <v>63940</v>
      </c>
      <c r="F138" s="117">
        <v>0</v>
      </c>
      <c r="G138" s="117">
        <v>10000</v>
      </c>
      <c r="H138" s="91">
        <v>0</v>
      </c>
      <c r="I138" s="117">
        <v>0</v>
      </c>
      <c r="J138" s="117">
        <v>0</v>
      </c>
      <c r="K138" s="117">
        <v>3182</v>
      </c>
      <c r="L138" s="117">
        <v>0</v>
      </c>
      <c r="M138" s="117">
        <v>0</v>
      </c>
      <c r="N138" s="90"/>
    </row>
    <row r="139" spans="1:14" s="5" customFormat="1" ht="12.75">
      <c r="A139" s="82">
        <v>3221</v>
      </c>
      <c r="B139" s="83" t="s">
        <v>45</v>
      </c>
      <c r="C139" s="118">
        <v>22730</v>
      </c>
      <c r="D139" s="118">
        <v>0</v>
      </c>
      <c r="E139" s="124">
        <v>12730</v>
      </c>
      <c r="F139" s="118">
        <v>0</v>
      </c>
      <c r="G139" s="118">
        <v>10000</v>
      </c>
      <c r="H139" s="81">
        <v>0</v>
      </c>
      <c r="I139" s="118">
        <v>0</v>
      </c>
      <c r="J139" s="118">
        <v>0</v>
      </c>
      <c r="K139" s="118">
        <v>0</v>
      </c>
      <c r="L139" s="118">
        <v>0</v>
      </c>
      <c r="M139" s="118">
        <v>0</v>
      </c>
      <c r="N139" s="90"/>
    </row>
    <row r="140" spans="1:14" s="5" customFormat="1" ht="12.75">
      <c r="A140" s="82">
        <v>3223</v>
      </c>
      <c r="B140" s="83" t="s">
        <v>47</v>
      </c>
      <c r="C140" s="118">
        <v>41920</v>
      </c>
      <c r="D140" s="118">
        <v>0</v>
      </c>
      <c r="E140" s="118">
        <v>41920</v>
      </c>
      <c r="F140" s="118">
        <v>0</v>
      </c>
      <c r="G140" s="118">
        <v>0</v>
      </c>
      <c r="H140" s="81">
        <v>0</v>
      </c>
      <c r="I140" s="118">
        <v>0</v>
      </c>
      <c r="J140" s="118">
        <v>0</v>
      </c>
      <c r="K140" s="118">
        <v>0</v>
      </c>
      <c r="L140" s="118">
        <v>0</v>
      </c>
      <c r="M140" s="118">
        <v>0</v>
      </c>
      <c r="N140" s="90"/>
    </row>
    <row r="141" spans="1:14" s="5" customFormat="1" ht="12.75">
      <c r="A141" s="82">
        <v>3224</v>
      </c>
      <c r="B141" s="83" t="s">
        <v>127</v>
      </c>
      <c r="C141" s="118">
        <v>2500</v>
      </c>
      <c r="D141" s="118">
        <v>0</v>
      </c>
      <c r="E141" s="118">
        <v>2500</v>
      </c>
      <c r="F141" s="118">
        <v>0</v>
      </c>
      <c r="G141" s="118">
        <v>0</v>
      </c>
      <c r="H141" s="81">
        <v>0</v>
      </c>
      <c r="I141" s="118">
        <v>0</v>
      </c>
      <c r="J141" s="118">
        <v>0</v>
      </c>
      <c r="K141" s="118">
        <v>0</v>
      </c>
      <c r="L141" s="118">
        <v>0</v>
      </c>
      <c r="M141" s="118">
        <v>0</v>
      </c>
      <c r="N141" s="90"/>
    </row>
    <row r="142" spans="1:14" s="5" customFormat="1" ht="12.75">
      <c r="A142" s="82">
        <v>3225</v>
      </c>
      <c r="B142" s="83" t="s">
        <v>49</v>
      </c>
      <c r="C142" s="118">
        <v>8790</v>
      </c>
      <c r="D142" s="118">
        <v>0</v>
      </c>
      <c r="E142" s="118">
        <v>5608</v>
      </c>
      <c r="F142" s="118">
        <v>0</v>
      </c>
      <c r="G142" s="118">
        <v>0</v>
      </c>
      <c r="H142" s="81">
        <v>0</v>
      </c>
      <c r="I142" s="118">
        <v>0</v>
      </c>
      <c r="J142" s="118">
        <v>0</v>
      </c>
      <c r="K142" s="118">
        <v>3182</v>
      </c>
      <c r="L142" s="118">
        <v>0</v>
      </c>
      <c r="M142" s="118">
        <v>0</v>
      </c>
      <c r="N142" s="90"/>
    </row>
    <row r="143" spans="1:14" s="5" customFormat="1" ht="15" customHeight="1">
      <c r="A143" s="82">
        <v>3227</v>
      </c>
      <c r="B143" s="83" t="s">
        <v>50</v>
      </c>
      <c r="C143" s="118">
        <v>1182</v>
      </c>
      <c r="D143" s="118">
        <v>0</v>
      </c>
      <c r="E143" s="118">
        <v>1182</v>
      </c>
      <c r="F143" s="118">
        <v>0</v>
      </c>
      <c r="G143" s="118">
        <v>0</v>
      </c>
      <c r="H143" s="81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90"/>
    </row>
    <row r="144" spans="1:14" s="5" customFormat="1" ht="12.75">
      <c r="A144" s="79">
        <v>323</v>
      </c>
      <c r="B144" s="80" t="s">
        <v>25</v>
      </c>
      <c r="C144" s="117">
        <v>132034</v>
      </c>
      <c r="D144" s="117">
        <v>0</v>
      </c>
      <c r="E144" s="117">
        <v>79198</v>
      </c>
      <c r="F144" s="117">
        <v>25908</v>
      </c>
      <c r="G144" s="144">
        <v>0</v>
      </c>
      <c r="H144" s="91">
        <f>SUM(H145:H153)</f>
        <v>0</v>
      </c>
      <c r="I144" s="117">
        <v>26928</v>
      </c>
      <c r="J144" s="117">
        <v>0</v>
      </c>
      <c r="K144" s="117">
        <v>0</v>
      </c>
      <c r="L144" s="117">
        <v>0</v>
      </c>
      <c r="M144" s="117">
        <v>0</v>
      </c>
      <c r="N144" s="90"/>
    </row>
    <row r="145" spans="1:14" s="5" customFormat="1" ht="12.75">
      <c r="A145" s="82">
        <v>3231</v>
      </c>
      <c r="B145" s="83" t="s">
        <v>51</v>
      </c>
      <c r="C145" s="118">
        <v>26950</v>
      </c>
      <c r="D145" s="118">
        <v>0</v>
      </c>
      <c r="E145" s="118">
        <v>26950</v>
      </c>
      <c r="F145" s="118">
        <v>0</v>
      </c>
      <c r="G145" s="118">
        <v>0</v>
      </c>
      <c r="H145" s="81">
        <v>0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90"/>
    </row>
    <row r="146" spans="1:14" s="5" customFormat="1" ht="12.75">
      <c r="A146" s="82">
        <v>3232</v>
      </c>
      <c r="B146" s="83" t="s">
        <v>128</v>
      </c>
      <c r="C146" s="118">
        <v>11000</v>
      </c>
      <c r="D146" s="118">
        <v>0</v>
      </c>
      <c r="E146" s="118">
        <v>11000</v>
      </c>
      <c r="F146" s="118">
        <v>0</v>
      </c>
      <c r="G146" s="118">
        <v>0</v>
      </c>
      <c r="H146" s="81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90"/>
    </row>
    <row r="147" spans="1:14" s="5" customFormat="1" ht="12.75">
      <c r="A147" s="82">
        <v>3233</v>
      </c>
      <c r="B147" s="83" t="s">
        <v>70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81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90"/>
    </row>
    <row r="148" spans="1:14" s="5" customFormat="1" ht="12.75">
      <c r="A148" s="82">
        <v>3234</v>
      </c>
      <c r="B148" s="83" t="s">
        <v>53</v>
      </c>
      <c r="C148" s="118">
        <v>15400</v>
      </c>
      <c r="D148" s="118">
        <v>0</v>
      </c>
      <c r="E148" s="118">
        <v>15400</v>
      </c>
      <c r="F148" s="118">
        <v>0</v>
      </c>
      <c r="G148" s="118">
        <v>0</v>
      </c>
      <c r="H148" s="81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90"/>
    </row>
    <row r="149" spans="1:14" s="5" customFormat="1" ht="12.75">
      <c r="A149" s="82">
        <v>3235</v>
      </c>
      <c r="B149" s="83" t="s">
        <v>71</v>
      </c>
      <c r="C149" s="118">
        <v>7000</v>
      </c>
      <c r="D149" s="118">
        <v>0</v>
      </c>
      <c r="E149" s="118">
        <v>7000</v>
      </c>
      <c r="F149" s="118">
        <v>0</v>
      </c>
      <c r="G149" s="118">
        <v>0</v>
      </c>
      <c r="H149" s="81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90"/>
    </row>
    <row r="150" spans="1:14" s="5" customFormat="1" ht="12.75">
      <c r="A150" s="82">
        <v>3236</v>
      </c>
      <c r="B150" s="83" t="s">
        <v>54</v>
      </c>
      <c r="C150" s="118">
        <v>1000</v>
      </c>
      <c r="D150" s="118">
        <v>0</v>
      </c>
      <c r="E150" s="118">
        <v>1000</v>
      </c>
      <c r="F150" s="118">
        <v>0</v>
      </c>
      <c r="G150" s="118">
        <v>0</v>
      </c>
      <c r="H150" s="81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90"/>
    </row>
    <row r="151" spans="1:14" s="5" customFormat="1" ht="12.75">
      <c r="A151" s="82">
        <v>3237</v>
      </c>
      <c r="B151" s="83" t="s">
        <v>55</v>
      </c>
      <c r="C151" s="118">
        <v>12848</v>
      </c>
      <c r="D151" s="118">
        <v>0</v>
      </c>
      <c r="E151" s="118">
        <v>12848</v>
      </c>
      <c r="F151" s="118">
        <v>0</v>
      </c>
      <c r="G151" s="118">
        <v>0</v>
      </c>
      <c r="H151" s="81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90"/>
    </row>
    <row r="152" spans="1:14" s="5" customFormat="1" ht="12.75">
      <c r="A152" s="82">
        <v>3238</v>
      </c>
      <c r="B152" s="83" t="s">
        <v>56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81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90"/>
    </row>
    <row r="153" spans="1:14" s="5" customFormat="1" ht="12.75">
      <c r="A153" s="82">
        <v>3239</v>
      </c>
      <c r="B153" s="83" t="s">
        <v>57</v>
      </c>
      <c r="C153" s="118">
        <v>57836</v>
      </c>
      <c r="D153" s="118">
        <v>0</v>
      </c>
      <c r="E153" s="118">
        <v>5000</v>
      </c>
      <c r="F153" s="118">
        <v>25908</v>
      </c>
      <c r="G153" s="118">
        <v>0</v>
      </c>
      <c r="H153" s="81">
        <v>0</v>
      </c>
      <c r="I153" s="118">
        <v>26928</v>
      </c>
      <c r="J153" s="118">
        <v>0</v>
      </c>
      <c r="K153" s="118">
        <v>0</v>
      </c>
      <c r="L153" s="118">
        <v>0</v>
      </c>
      <c r="M153" s="118">
        <v>0</v>
      </c>
      <c r="N153" s="90"/>
    </row>
    <row r="154" spans="1:14" s="5" customFormat="1" ht="26.25">
      <c r="A154" s="79">
        <v>329</v>
      </c>
      <c r="B154" s="80" t="s">
        <v>26</v>
      </c>
      <c r="C154" s="117">
        <v>576919</v>
      </c>
      <c r="D154" s="117">
        <v>0</v>
      </c>
      <c r="E154" s="117">
        <v>26419</v>
      </c>
      <c r="F154" s="204">
        <v>169728</v>
      </c>
      <c r="G154" s="117">
        <v>270000</v>
      </c>
      <c r="H154" s="91">
        <v>0</v>
      </c>
      <c r="I154" s="117">
        <v>95472</v>
      </c>
      <c r="J154" s="118">
        <v>0</v>
      </c>
      <c r="K154" s="117">
        <v>15300</v>
      </c>
      <c r="L154" s="117">
        <v>0</v>
      </c>
      <c r="M154" s="117">
        <v>0</v>
      </c>
      <c r="N154" s="90"/>
    </row>
    <row r="155" spans="1:14" s="5" customFormat="1" ht="12.75">
      <c r="A155" s="82">
        <v>3293</v>
      </c>
      <c r="B155" s="83" t="s">
        <v>59</v>
      </c>
      <c r="C155" s="118">
        <v>10200</v>
      </c>
      <c r="D155" s="118">
        <v>0</v>
      </c>
      <c r="E155" s="118">
        <v>10200</v>
      </c>
      <c r="F155" s="118">
        <v>0</v>
      </c>
      <c r="G155" s="118">
        <v>0</v>
      </c>
      <c r="H155" s="81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90"/>
    </row>
    <row r="156" spans="1:14" s="5" customFormat="1" ht="12.75">
      <c r="A156" s="82">
        <v>3294</v>
      </c>
      <c r="B156" s="83" t="s">
        <v>60</v>
      </c>
      <c r="C156" s="118">
        <v>1020</v>
      </c>
      <c r="D156" s="118">
        <v>0</v>
      </c>
      <c r="E156" s="118">
        <v>1020</v>
      </c>
      <c r="F156" s="118">
        <v>0</v>
      </c>
      <c r="G156" s="118">
        <v>0</v>
      </c>
      <c r="H156" s="81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90"/>
    </row>
    <row r="157" spans="1:14" s="5" customFormat="1" ht="12.75">
      <c r="A157" s="82">
        <v>3295</v>
      </c>
      <c r="B157" s="83" t="s">
        <v>61</v>
      </c>
      <c r="C157" s="118">
        <v>3000</v>
      </c>
      <c r="D157" s="118">
        <v>0</v>
      </c>
      <c r="E157" s="118">
        <v>3000</v>
      </c>
      <c r="F157" s="118">
        <v>0</v>
      </c>
      <c r="G157" s="118">
        <v>0</v>
      </c>
      <c r="H157" s="81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90"/>
    </row>
    <row r="158" spans="1:14" s="5" customFormat="1" ht="26.25">
      <c r="A158" s="82">
        <v>3299</v>
      </c>
      <c r="B158" s="83" t="s">
        <v>26</v>
      </c>
      <c r="C158" s="118">
        <v>562699</v>
      </c>
      <c r="D158" s="118">
        <v>0</v>
      </c>
      <c r="E158" s="118">
        <v>12199</v>
      </c>
      <c r="F158" s="256">
        <v>169728</v>
      </c>
      <c r="G158" s="118">
        <v>270000</v>
      </c>
      <c r="H158" s="81">
        <v>0</v>
      </c>
      <c r="I158" s="118">
        <v>95472</v>
      </c>
      <c r="J158" s="118">
        <v>0</v>
      </c>
      <c r="K158" s="118">
        <v>15300</v>
      </c>
      <c r="L158" s="118">
        <v>0</v>
      </c>
      <c r="M158" s="118">
        <v>0</v>
      </c>
      <c r="N158" s="90"/>
    </row>
    <row r="159" spans="1:14" s="5" customFormat="1" ht="12.75">
      <c r="A159" s="82"/>
      <c r="B159" s="83"/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81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90"/>
    </row>
    <row r="160" spans="1:14" ht="12.75">
      <c r="A160" s="210" t="s">
        <v>129</v>
      </c>
      <c r="B160" s="215" t="s">
        <v>130</v>
      </c>
      <c r="C160" s="213">
        <v>9605516</v>
      </c>
      <c r="D160" s="230">
        <v>0</v>
      </c>
      <c r="E160" s="213">
        <v>17056</v>
      </c>
      <c r="F160" s="213">
        <f>F161</f>
        <v>0</v>
      </c>
      <c r="G160" s="257">
        <v>9588460</v>
      </c>
      <c r="H160" s="214">
        <v>0</v>
      </c>
      <c r="I160" s="213">
        <f>I161</f>
        <v>0</v>
      </c>
      <c r="J160" s="213">
        <f>J161</f>
        <v>0</v>
      </c>
      <c r="K160" s="213">
        <f>K161</f>
        <v>0</v>
      </c>
      <c r="L160" s="262">
        <v>9605516</v>
      </c>
      <c r="M160" s="262">
        <v>9605516</v>
      </c>
      <c r="N160" s="91" t="e">
        <f>N161+#REF!+#REF!</f>
        <v>#REF!</v>
      </c>
    </row>
    <row r="161" spans="1:14" ht="12.75" customHeight="1">
      <c r="A161" s="73">
        <v>3</v>
      </c>
      <c r="B161" s="89" t="s">
        <v>17</v>
      </c>
      <c r="C161" s="121">
        <v>9605516</v>
      </c>
      <c r="D161" s="121">
        <f aca="true" t="shared" si="16" ref="D161:I161">D162+D172</f>
        <v>0</v>
      </c>
      <c r="E161" s="121">
        <v>17056</v>
      </c>
      <c r="F161" s="121">
        <f t="shared" si="16"/>
        <v>0</v>
      </c>
      <c r="G161" s="258">
        <v>9588460</v>
      </c>
      <c r="H161" s="90">
        <f t="shared" si="16"/>
        <v>0</v>
      </c>
      <c r="I161" s="121">
        <f t="shared" si="16"/>
        <v>0</v>
      </c>
      <c r="J161" s="121">
        <f>J162+J172</f>
        <v>0</v>
      </c>
      <c r="K161" s="121">
        <f>K162+K172</f>
        <v>0</v>
      </c>
      <c r="L161" s="260">
        <v>9605516</v>
      </c>
      <c r="M161" s="260">
        <v>9605516</v>
      </c>
      <c r="N161" s="81"/>
    </row>
    <row r="162" spans="1:14" ht="12.75" customHeight="1">
      <c r="A162" s="76">
        <v>31</v>
      </c>
      <c r="B162" s="77" t="s">
        <v>18</v>
      </c>
      <c r="C162" s="116">
        <v>9060694</v>
      </c>
      <c r="D162" s="116">
        <v>0</v>
      </c>
      <c r="E162" s="116">
        <v>12434</v>
      </c>
      <c r="F162" s="116">
        <f>F163+F167+F169</f>
        <v>0</v>
      </c>
      <c r="G162" s="249">
        <v>9048260</v>
      </c>
      <c r="H162" s="78">
        <f>H163+H167+H169</f>
        <v>0</v>
      </c>
      <c r="I162" s="116">
        <f>I163+I167+I169</f>
        <v>0</v>
      </c>
      <c r="J162" s="116">
        <f>J163+J167+J169</f>
        <v>0</v>
      </c>
      <c r="K162" s="116">
        <f>K163+K167+K169</f>
        <v>0</v>
      </c>
      <c r="L162" s="169">
        <v>9060694</v>
      </c>
      <c r="M162" s="169">
        <v>9060694</v>
      </c>
      <c r="N162" s="91">
        <f>N163</f>
        <v>0</v>
      </c>
    </row>
    <row r="163" spans="1:14" ht="12.75" customHeight="1">
      <c r="A163" s="79">
        <v>311</v>
      </c>
      <c r="B163" s="80" t="s">
        <v>19</v>
      </c>
      <c r="C163" s="117">
        <v>7674830</v>
      </c>
      <c r="D163" s="117">
        <v>0</v>
      </c>
      <c r="E163" s="117">
        <v>10608</v>
      </c>
      <c r="F163" s="117">
        <f>F164+F165+F166</f>
        <v>0</v>
      </c>
      <c r="G163" s="204">
        <v>7664222</v>
      </c>
      <c r="H163" s="91">
        <f aca="true" t="shared" si="17" ref="H163:M163">H164+H165+H166</f>
        <v>0</v>
      </c>
      <c r="I163" s="117">
        <f t="shared" si="17"/>
        <v>0</v>
      </c>
      <c r="J163" s="117">
        <f t="shared" si="17"/>
        <v>0</v>
      </c>
      <c r="K163" s="117">
        <f t="shared" si="17"/>
        <v>0</v>
      </c>
      <c r="L163" s="117">
        <f t="shared" si="17"/>
        <v>0</v>
      </c>
      <c r="M163" s="117">
        <f t="shared" si="17"/>
        <v>0</v>
      </c>
      <c r="N163" s="81"/>
    </row>
    <row r="164" spans="1:14" ht="12.75">
      <c r="A164" s="82">
        <v>3111</v>
      </c>
      <c r="B164" s="83" t="s">
        <v>36</v>
      </c>
      <c r="C164" s="118">
        <v>7289198</v>
      </c>
      <c r="D164" s="118">
        <v>0</v>
      </c>
      <c r="E164" s="118">
        <v>10608</v>
      </c>
      <c r="F164" s="118">
        <v>0</v>
      </c>
      <c r="G164" s="256">
        <v>7278590</v>
      </c>
      <c r="H164" s="81">
        <v>0</v>
      </c>
      <c r="I164" s="118">
        <v>0</v>
      </c>
      <c r="J164" s="118">
        <v>0</v>
      </c>
      <c r="K164" s="118">
        <v>0</v>
      </c>
      <c r="L164" s="118">
        <v>0</v>
      </c>
      <c r="M164" s="118">
        <v>0</v>
      </c>
      <c r="N164" s="91">
        <f>N165+N166</f>
        <v>0</v>
      </c>
    </row>
    <row r="165" spans="1:14" ht="15.75" customHeight="1">
      <c r="A165" s="82">
        <v>3113</v>
      </c>
      <c r="B165" s="83" t="s">
        <v>37</v>
      </c>
      <c r="C165" s="118">
        <v>192816</v>
      </c>
      <c r="D165" s="118">
        <v>0</v>
      </c>
      <c r="E165" s="118">
        <v>0</v>
      </c>
      <c r="F165" s="118">
        <v>0</v>
      </c>
      <c r="G165" s="118">
        <v>192816</v>
      </c>
      <c r="H165" s="81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81"/>
    </row>
    <row r="166" spans="1:14" ht="15" customHeight="1">
      <c r="A166" s="82">
        <v>3114</v>
      </c>
      <c r="B166" s="83" t="s">
        <v>38</v>
      </c>
      <c r="C166" s="118">
        <v>192816</v>
      </c>
      <c r="D166" s="118">
        <f>D161</f>
        <v>0</v>
      </c>
      <c r="E166" s="118">
        <v>0</v>
      </c>
      <c r="F166" s="118">
        <v>0</v>
      </c>
      <c r="G166" s="118">
        <v>192816</v>
      </c>
      <c r="H166" s="81">
        <v>0</v>
      </c>
      <c r="I166" s="118">
        <v>0</v>
      </c>
      <c r="J166" s="118">
        <v>0</v>
      </c>
      <c r="K166" s="118">
        <v>0</v>
      </c>
      <c r="L166" s="118">
        <v>0</v>
      </c>
      <c r="M166" s="118">
        <v>0</v>
      </c>
      <c r="N166" s="81"/>
    </row>
    <row r="167" spans="1:14" ht="12.75">
      <c r="A167" s="79">
        <v>312</v>
      </c>
      <c r="B167" s="80" t="s">
        <v>20</v>
      </c>
      <c r="C167" s="117">
        <v>119438</v>
      </c>
      <c r="D167" s="117">
        <v>0</v>
      </c>
      <c r="E167" s="117">
        <v>0</v>
      </c>
      <c r="F167" s="117">
        <f>F168</f>
        <v>0</v>
      </c>
      <c r="G167" s="117">
        <v>119438</v>
      </c>
      <c r="H167" s="91">
        <f>H168</f>
        <v>0</v>
      </c>
      <c r="I167" s="117">
        <f>I168</f>
        <v>0</v>
      </c>
      <c r="J167" s="117">
        <v>0</v>
      </c>
      <c r="K167" s="117">
        <f>K168</f>
        <v>0</v>
      </c>
      <c r="L167" s="117">
        <f>L168</f>
        <v>0</v>
      </c>
      <c r="M167" s="117">
        <f>M168</f>
        <v>0</v>
      </c>
      <c r="N167" s="78">
        <f>N168+N170</f>
        <v>0</v>
      </c>
    </row>
    <row r="168" spans="1:14" ht="12.75">
      <c r="A168" s="82">
        <v>3121</v>
      </c>
      <c r="B168" s="83" t="s">
        <v>20</v>
      </c>
      <c r="C168" s="118">
        <v>119438</v>
      </c>
      <c r="D168" s="118">
        <v>0</v>
      </c>
      <c r="E168" s="118">
        <v>0</v>
      </c>
      <c r="F168" s="118">
        <v>0</v>
      </c>
      <c r="G168" s="118">
        <v>119438</v>
      </c>
      <c r="H168" s="81">
        <v>0</v>
      </c>
      <c r="I168" s="118">
        <v>0</v>
      </c>
      <c r="J168" s="118">
        <v>0</v>
      </c>
      <c r="K168" s="118">
        <v>0</v>
      </c>
      <c r="L168" s="118">
        <v>0</v>
      </c>
      <c r="M168" s="118">
        <v>0</v>
      </c>
      <c r="N168" s="91">
        <f>N169</f>
        <v>0</v>
      </c>
    </row>
    <row r="169" spans="1:14" ht="12.75" customHeight="1">
      <c r="A169" s="79">
        <v>313</v>
      </c>
      <c r="B169" s="80" t="s">
        <v>21</v>
      </c>
      <c r="C169" s="117">
        <v>1266426</v>
      </c>
      <c r="D169" s="117">
        <f>D170+D171</f>
        <v>0</v>
      </c>
      <c r="E169" s="117">
        <v>1826</v>
      </c>
      <c r="F169" s="117">
        <f>F170+F171</f>
        <v>0</v>
      </c>
      <c r="G169" s="204">
        <v>1264600</v>
      </c>
      <c r="H169" s="91">
        <f>H170+H171</f>
        <v>0</v>
      </c>
      <c r="I169" s="117">
        <f>I170+I171</f>
        <v>0</v>
      </c>
      <c r="J169" s="117">
        <v>0</v>
      </c>
      <c r="K169" s="117">
        <f>K170+K171</f>
        <v>0</v>
      </c>
      <c r="L169" s="117">
        <f>L170+L171</f>
        <v>0</v>
      </c>
      <c r="M169" s="117">
        <f>M170+M171</f>
        <v>0</v>
      </c>
      <c r="N169" s="81"/>
    </row>
    <row r="170" spans="1:14" ht="15" customHeight="1">
      <c r="A170" s="82">
        <v>3132</v>
      </c>
      <c r="B170" s="83" t="s">
        <v>39</v>
      </c>
      <c r="C170" s="118">
        <v>1266426</v>
      </c>
      <c r="D170" s="118">
        <v>0</v>
      </c>
      <c r="E170" s="118">
        <v>1826</v>
      </c>
      <c r="F170" s="118">
        <v>0</v>
      </c>
      <c r="G170" s="256">
        <v>1264600</v>
      </c>
      <c r="H170" s="81">
        <v>0</v>
      </c>
      <c r="I170" s="118">
        <v>0</v>
      </c>
      <c r="J170" s="118">
        <v>0</v>
      </c>
      <c r="K170" s="118">
        <v>0</v>
      </c>
      <c r="L170" s="118">
        <v>0</v>
      </c>
      <c r="M170" s="118">
        <v>0</v>
      </c>
      <c r="N170" s="91">
        <f>N171</f>
        <v>0</v>
      </c>
    </row>
    <row r="171" spans="1:14" ht="12.75" customHeight="1">
      <c r="A171" s="82">
        <v>3133</v>
      </c>
      <c r="B171" s="83" t="s">
        <v>40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81">
        <v>0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81"/>
    </row>
    <row r="172" spans="1:14" ht="12.75">
      <c r="A172" s="76">
        <v>32</v>
      </c>
      <c r="B172" s="77" t="s">
        <v>22</v>
      </c>
      <c r="C172" s="116">
        <v>544822</v>
      </c>
      <c r="D172" s="116">
        <f>D173+D175</f>
        <v>0</v>
      </c>
      <c r="E172" s="116">
        <v>4622</v>
      </c>
      <c r="F172" s="116">
        <f>F173+F175</f>
        <v>0</v>
      </c>
      <c r="G172" s="116">
        <v>540200</v>
      </c>
      <c r="H172" s="78">
        <f>H173+H175</f>
        <v>0</v>
      </c>
      <c r="I172" s="116">
        <f>I173+I175</f>
        <v>0</v>
      </c>
      <c r="J172" s="116">
        <f>J173+J175</f>
        <v>0</v>
      </c>
      <c r="K172" s="116">
        <f>K173+K175</f>
        <v>0</v>
      </c>
      <c r="L172" s="169">
        <v>544822</v>
      </c>
      <c r="M172" s="169">
        <v>544822</v>
      </c>
      <c r="N172" s="81"/>
    </row>
    <row r="173" spans="1:14" ht="12.75">
      <c r="A173" s="79">
        <v>321</v>
      </c>
      <c r="B173" s="80" t="s">
        <v>23</v>
      </c>
      <c r="C173" s="117">
        <v>518822</v>
      </c>
      <c r="D173" s="117">
        <f>D174</f>
        <v>0</v>
      </c>
      <c r="E173" s="117">
        <v>4622</v>
      </c>
      <c r="F173" s="117">
        <f>F174</f>
        <v>0</v>
      </c>
      <c r="G173" s="117">
        <v>514200</v>
      </c>
      <c r="H173" s="91">
        <f>H174</f>
        <v>0</v>
      </c>
      <c r="I173" s="117">
        <f>I174</f>
        <v>0</v>
      </c>
      <c r="J173" s="117">
        <f>J174</f>
        <v>0</v>
      </c>
      <c r="K173" s="117">
        <f>I174</f>
        <v>0</v>
      </c>
      <c r="L173" s="117">
        <f>I174</f>
        <v>0</v>
      </c>
      <c r="M173" s="117">
        <f>J174</f>
        <v>0</v>
      </c>
      <c r="N173" s="84"/>
    </row>
    <row r="174" spans="1:14" ht="18" customHeight="1">
      <c r="A174" s="82">
        <v>3212</v>
      </c>
      <c r="B174" s="83" t="s">
        <v>42</v>
      </c>
      <c r="C174" s="118">
        <v>518822</v>
      </c>
      <c r="D174" s="118">
        <v>0</v>
      </c>
      <c r="E174" s="118">
        <v>4622</v>
      </c>
      <c r="F174" s="118">
        <v>0</v>
      </c>
      <c r="G174" s="118">
        <v>514200</v>
      </c>
      <c r="H174" s="81">
        <v>0</v>
      </c>
      <c r="I174" s="118">
        <v>0</v>
      </c>
      <c r="J174" s="118">
        <v>0</v>
      </c>
      <c r="K174" s="118">
        <v>0</v>
      </c>
      <c r="L174" s="118">
        <v>0</v>
      </c>
      <c r="M174" s="118">
        <v>0</v>
      </c>
      <c r="N174" s="87">
        <f>N175</f>
        <v>0</v>
      </c>
    </row>
    <row r="175" spans="1:14" s="5" customFormat="1" ht="12.75" customHeight="1">
      <c r="A175" s="79">
        <v>329</v>
      </c>
      <c r="B175" s="80" t="s">
        <v>26</v>
      </c>
      <c r="C175" s="117">
        <v>26000</v>
      </c>
      <c r="D175" s="117">
        <v>0</v>
      </c>
      <c r="E175" s="117">
        <f>E176</f>
        <v>0</v>
      </c>
      <c r="F175" s="117">
        <f>F176</f>
        <v>0</v>
      </c>
      <c r="G175" s="117">
        <v>26000</v>
      </c>
      <c r="H175" s="91">
        <f aca="true" t="shared" si="18" ref="H175:M175">H176</f>
        <v>0</v>
      </c>
      <c r="I175" s="117">
        <f t="shared" si="18"/>
        <v>0</v>
      </c>
      <c r="J175" s="117">
        <f t="shared" si="18"/>
        <v>0</v>
      </c>
      <c r="K175" s="117">
        <f t="shared" si="18"/>
        <v>0</v>
      </c>
      <c r="L175" s="117">
        <f t="shared" si="18"/>
        <v>0</v>
      </c>
      <c r="M175" s="117">
        <f t="shared" si="18"/>
        <v>0</v>
      </c>
      <c r="N175" s="88">
        <f>N176</f>
        <v>0</v>
      </c>
    </row>
    <row r="176" spans="1:14" s="5" customFormat="1" ht="12.75">
      <c r="A176" s="82">
        <v>3295</v>
      </c>
      <c r="B176" s="83" t="s">
        <v>61</v>
      </c>
      <c r="C176" s="118">
        <v>26000</v>
      </c>
      <c r="D176" s="118">
        <v>0</v>
      </c>
      <c r="E176" s="118">
        <v>0</v>
      </c>
      <c r="F176" s="118">
        <v>0</v>
      </c>
      <c r="G176" s="118">
        <v>26000</v>
      </c>
      <c r="H176" s="81">
        <v>0</v>
      </c>
      <c r="I176" s="118">
        <v>0</v>
      </c>
      <c r="J176" s="118">
        <v>0</v>
      </c>
      <c r="K176" s="118">
        <v>0</v>
      </c>
      <c r="L176" s="118">
        <v>0</v>
      </c>
      <c r="M176" s="118">
        <v>0</v>
      </c>
      <c r="N176" s="90">
        <f>N179+N203</f>
        <v>0</v>
      </c>
    </row>
    <row r="177" spans="1:14" s="5" customFormat="1" ht="12.75">
      <c r="A177" s="82"/>
      <c r="B177" s="83"/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81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90"/>
    </row>
    <row r="178" spans="1:14" s="5" customFormat="1" ht="12.75">
      <c r="A178" s="82"/>
      <c r="B178" s="83"/>
      <c r="C178" s="118">
        <v>0</v>
      </c>
      <c r="D178" s="81">
        <v>0</v>
      </c>
      <c r="E178" s="118">
        <v>0</v>
      </c>
      <c r="F178" s="118">
        <v>0</v>
      </c>
      <c r="G178" s="118">
        <v>0</v>
      </c>
      <c r="H178" s="81">
        <v>0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90"/>
    </row>
    <row r="179" spans="1:14" s="5" customFormat="1" ht="25.5" customHeight="1">
      <c r="A179" s="298" t="s">
        <v>158</v>
      </c>
      <c r="B179" s="298"/>
      <c r="C179" s="213">
        <v>513459</v>
      </c>
      <c r="D179" s="213">
        <v>0</v>
      </c>
      <c r="E179" s="213">
        <v>0</v>
      </c>
      <c r="F179" s="257">
        <v>421859</v>
      </c>
      <c r="G179" s="213">
        <v>0</v>
      </c>
      <c r="H179" s="214">
        <v>0</v>
      </c>
      <c r="I179" s="213">
        <v>91600</v>
      </c>
      <c r="J179" s="213">
        <v>0</v>
      </c>
      <c r="K179" s="213">
        <v>0</v>
      </c>
      <c r="L179" s="262">
        <v>513459</v>
      </c>
      <c r="M179" s="262">
        <v>513459</v>
      </c>
      <c r="N179" s="78">
        <f>N181+N188</f>
        <v>0</v>
      </c>
    </row>
    <row r="180" spans="1:14" s="5" customFormat="1" ht="12.75">
      <c r="A180" s="92">
        <v>3</v>
      </c>
      <c r="B180" s="93" t="s">
        <v>17</v>
      </c>
      <c r="C180" s="121">
        <v>513459</v>
      </c>
      <c r="D180" s="121">
        <v>0</v>
      </c>
      <c r="E180" s="121">
        <f>E181+E208</f>
        <v>0</v>
      </c>
      <c r="F180" s="258">
        <v>421859</v>
      </c>
      <c r="G180" s="121">
        <v>0</v>
      </c>
      <c r="H180" s="90">
        <f>H181+H208</f>
        <v>0</v>
      </c>
      <c r="I180" s="121">
        <v>91600</v>
      </c>
      <c r="J180" s="121">
        <f>J181+J208</f>
        <v>0</v>
      </c>
      <c r="K180" s="121">
        <v>0</v>
      </c>
      <c r="L180" s="260">
        <v>513459</v>
      </c>
      <c r="M180" s="260">
        <v>513459</v>
      </c>
      <c r="N180" s="78"/>
    </row>
    <row r="181" spans="1:14" ht="12.75">
      <c r="A181" s="94">
        <v>32</v>
      </c>
      <c r="B181" s="95" t="s">
        <v>22</v>
      </c>
      <c r="C181" s="116">
        <v>513459</v>
      </c>
      <c r="D181" s="116">
        <f>D186+D193</f>
        <v>0</v>
      </c>
      <c r="E181" s="116">
        <v>0</v>
      </c>
      <c r="F181" s="249">
        <v>421859</v>
      </c>
      <c r="G181" s="116">
        <v>0</v>
      </c>
      <c r="H181" s="78">
        <f>H186+H193</f>
        <v>0</v>
      </c>
      <c r="I181" s="116">
        <v>91600</v>
      </c>
      <c r="J181" s="116">
        <f>J186+J193</f>
        <v>0</v>
      </c>
      <c r="K181" s="116">
        <f>K186+K193</f>
        <v>0</v>
      </c>
      <c r="L181" s="169">
        <v>513459</v>
      </c>
      <c r="M181" s="169">
        <v>513459</v>
      </c>
      <c r="N181" s="91">
        <f>SUM(N182:N187)</f>
        <v>0</v>
      </c>
    </row>
    <row r="182" spans="1:14" ht="12.75" customHeight="1">
      <c r="A182" s="96">
        <v>321</v>
      </c>
      <c r="B182" s="97" t="s">
        <v>23</v>
      </c>
      <c r="C182" s="117">
        <v>1000</v>
      </c>
      <c r="D182" s="117">
        <v>0</v>
      </c>
      <c r="E182" s="117">
        <v>0</v>
      </c>
      <c r="F182" s="117">
        <v>1000</v>
      </c>
      <c r="G182" s="117">
        <v>0</v>
      </c>
      <c r="H182" s="91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81"/>
    </row>
    <row r="183" spans="1:14" ht="12.75" customHeight="1">
      <c r="A183" s="133">
        <v>3211</v>
      </c>
      <c r="B183" s="98" t="s">
        <v>41</v>
      </c>
      <c r="C183" s="118">
        <v>0</v>
      </c>
      <c r="D183" s="118">
        <v>0</v>
      </c>
      <c r="E183" s="118">
        <v>0</v>
      </c>
      <c r="F183" s="118">
        <v>0</v>
      </c>
      <c r="G183" s="118">
        <v>0</v>
      </c>
      <c r="H183" s="81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81"/>
    </row>
    <row r="184" spans="1:14" ht="12.75" customHeight="1">
      <c r="A184" s="133">
        <v>3213</v>
      </c>
      <c r="B184" s="98" t="s">
        <v>43</v>
      </c>
      <c r="C184" s="118">
        <v>1000</v>
      </c>
      <c r="D184" s="118">
        <v>0</v>
      </c>
      <c r="E184" s="118">
        <v>0</v>
      </c>
      <c r="F184" s="118">
        <v>1000</v>
      </c>
      <c r="G184" s="118">
        <v>0</v>
      </c>
      <c r="H184" s="81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81"/>
    </row>
    <row r="185" spans="1:14" ht="13.5" customHeight="1">
      <c r="A185" s="133">
        <v>3214</v>
      </c>
      <c r="B185" s="98" t="s">
        <v>44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81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81"/>
    </row>
    <row r="186" spans="1:14" ht="12.75" customHeight="1">
      <c r="A186" s="96">
        <v>322</v>
      </c>
      <c r="B186" s="97" t="s">
        <v>24</v>
      </c>
      <c r="C186" s="117">
        <v>459477</v>
      </c>
      <c r="D186" s="117">
        <f>SUM(D187:D192)</f>
        <v>0</v>
      </c>
      <c r="E186" s="117">
        <f>SUM(E187:E192)</f>
        <v>0</v>
      </c>
      <c r="F186" s="204">
        <v>382977</v>
      </c>
      <c r="G186" s="117">
        <f>SUM(G187:G192)</f>
        <v>0</v>
      </c>
      <c r="H186" s="91">
        <v>0</v>
      </c>
      <c r="I186" s="117">
        <v>76500</v>
      </c>
      <c r="J186" s="117">
        <v>0</v>
      </c>
      <c r="K186" s="117">
        <v>0</v>
      </c>
      <c r="L186" s="117">
        <v>0</v>
      </c>
      <c r="M186" s="117">
        <v>0</v>
      </c>
      <c r="N186" s="81"/>
    </row>
    <row r="187" spans="1:14" ht="15.75" customHeight="1">
      <c r="A187" s="82">
        <v>3221</v>
      </c>
      <c r="B187" s="83" t="s">
        <v>45</v>
      </c>
      <c r="C187" s="118">
        <v>13770</v>
      </c>
      <c r="D187" s="118">
        <v>0</v>
      </c>
      <c r="E187" s="118">
        <v>0</v>
      </c>
      <c r="F187" s="118">
        <v>13770</v>
      </c>
      <c r="G187" s="118">
        <v>0</v>
      </c>
      <c r="H187" s="81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81"/>
    </row>
    <row r="188" spans="1:14" ht="12.75" customHeight="1">
      <c r="A188" s="82">
        <v>3222</v>
      </c>
      <c r="B188" s="83" t="s">
        <v>46</v>
      </c>
      <c r="C188" s="118">
        <v>401400</v>
      </c>
      <c r="D188" s="118">
        <v>0</v>
      </c>
      <c r="E188" s="118">
        <v>0</v>
      </c>
      <c r="F188" s="256">
        <v>330000</v>
      </c>
      <c r="G188" s="118">
        <v>0</v>
      </c>
      <c r="H188" s="81">
        <v>0</v>
      </c>
      <c r="I188" s="118">
        <v>71400</v>
      </c>
      <c r="J188" s="118">
        <v>0</v>
      </c>
      <c r="K188" s="118">
        <v>0</v>
      </c>
      <c r="L188" s="118">
        <v>0</v>
      </c>
      <c r="M188" s="118">
        <v>0</v>
      </c>
      <c r="N188" s="91">
        <f>SUM(N190:N194)</f>
        <v>0</v>
      </c>
    </row>
    <row r="189" spans="1:14" ht="12.75" customHeight="1">
      <c r="A189" s="82">
        <v>3223</v>
      </c>
      <c r="B189" s="83" t="s">
        <v>47</v>
      </c>
      <c r="C189" s="118">
        <v>9343</v>
      </c>
      <c r="D189" s="118">
        <v>0</v>
      </c>
      <c r="E189" s="118">
        <v>0</v>
      </c>
      <c r="F189" s="118">
        <v>4243</v>
      </c>
      <c r="G189" s="118">
        <v>0</v>
      </c>
      <c r="H189" s="81">
        <v>0</v>
      </c>
      <c r="I189" s="118">
        <v>5100</v>
      </c>
      <c r="J189" s="118">
        <v>0</v>
      </c>
      <c r="K189" s="118">
        <v>0</v>
      </c>
      <c r="L189" s="118">
        <v>0</v>
      </c>
      <c r="M189" s="118">
        <v>0</v>
      </c>
      <c r="N189" s="81"/>
    </row>
    <row r="190" spans="1:14" ht="12.75" customHeight="1">
      <c r="A190" s="82">
        <v>3224</v>
      </c>
      <c r="B190" s="83" t="s">
        <v>48</v>
      </c>
      <c r="C190" s="118">
        <v>23582</v>
      </c>
      <c r="D190" s="118">
        <v>0</v>
      </c>
      <c r="E190" s="118">
        <v>0</v>
      </c>
      <c r="F190" s="118">
        <v>23582</v>
      </c>
      <c r="G190" s="118">
        <v>0</v>
      </c>
      <c r="H190" s="81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81"/>
    </row>
    <row r="191" spans="1:14" ht="12.75" customHeight="1">
      <c r="A191" s="82">
        <v>3225</v>
      </c>
      <c r="B191" s="83" t="s">
        <v>49</v>
      </c>
      <c r="C191" s="118">
        <v>8282</v>
      </c>
      <c r="D191" s="118">
        <v>0</v>
      </c>
      <c r="E191" s="118">
        <v>0</v>
      </c>
      <c r="F191" s="118">
        <v>8282</v>
      </c>
      <c r="G191" s="118">
        <v>0</v>
      </c>
      <c r="H191" s="81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81"/>
    </row>
    <row r="192" spans="1:14" ht="12.75" customHeight="1">
      <c r="A192" s="82">
        <v>3227</v>
      </c>
      <c r="B192" s="83" t="s">
        <v>50</v>
      </c>
      <c r="C192" s="118">
        <v>3100</v>
      </c>
      <c r="D192" s="118">
        <v>0</v>
      </c>
      <c r="E192" s="118">
        <v>0</v>
      </c>
      <c r="F192" s="118">
        <v>3100</v>
      </c>
      <c r="G192" s="118">
        <v>0</v>
      </c>
      <c r="H192" s="81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81"/>
    </row>
    <row r="193" spans="1:14" ht="12.75" customHeight="1">
      <c r="A193" s="96">
        <v>323</v>
      </c>
      <c r="B193" s="97" t="s">
        <v>25</v>
      </c>
      <c r="C193" s="117">
        <v>42782</v>
      </c>
      <c r="D193" s="117">
        <f>SUM(D195:D199)</f>
        <v>0</v>
      </c>
      <c r="E193" s="117">
        <f>SUM(E195:E199)</f>
        <v>0</v>
      </c>
      <c r="F193" s="117">
        <v>27682</v>
      </c>
      <c r="G193" s="117">
        <v>0</v>
      </c>
      <c r="H193" s="91">
        <f>SUM(H195:H199)</f>
        <v>0</v>
      </c>
      <c r="I193" s="117">
        <v>15100</v>
      </c>
      <c r="J193" s="117">
        <v>0</v>
      </c>
      <c r="K193" s="117">
        <v>0</v>
      </c>
      <c r="L193" s="117">
        <v>0</v>
      </c>
      <c r="M193" s="117">
        <v>0</v>
      </c>
      <c r="N193" s="81"/>
    </row>
    <row r="194" spans="1:14" ht="12.75" customHeight="1">
      <c r="A194" s="133">
        <v>3231</v>
      </c>
      <c r="B194" s="98" t="s">
        <v>86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81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81"/>
    </row>
    <row r="195" spans="1:14" ht="12.75" customHeight="1">
      <c r="A195" s="82">
        <v>3232</v>
      </c>
      <c r="B195" s="83" t="s">
        <v>52</v>
      </c>
      <c r="C195" s="118">
        <v>5100</v>
      </c>
      <c r="D195" s="118">
        <v>0</v>
      </c>
      <c r="E195" s="118">
        <v>0</v>
      </c>
      <c r="F195" s="118">
        <v>5100</v>
      </c>
      <c r="G195" s="118">
        <v>0</v>
      </c>
      <c r="H195" s="81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81"/>
    </row>
    <row r="196" spans="1:14" ht="12.75" customHeight="1">
      <c r="A196" s="82">
        <v>3233</v>
      </c>
      <c r="B196" s="83" t="s">
        <v>87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81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81"/>
    </row>
    <row r="197" spans="1:14" ht="12.75" customHeight="1">
      <c r="A197" s="82">
        <v>3234</v>
      </c>
      <c r="B197" s="83" t="s">
        <v>53</v>
      </c>
      <c r="C197" s="118">
        <v>5100</v>
      </c>
      <c r="D197" s="118">
        <v>0</v>
      </c>
      <c r="E197" s="118">
        <v>0</v>
      </c>
      <c r="F197" s="118">
        <v>0</v>
      </c>
      <c r="G197" s="118">
        <v>0</v>
      </c>
      <c r="H197" s="81">
        <v>0</v>
      </c>
      <c r="I197" s="118">
        <v>5100</v>
      </c>
      <c r="J197" s="118">
        <v>0</v>
      </c>
      <c r="K197" s="118">
        <v>0</v>
      </c>
      <c r="L197" s="118">
        <v>0</v>
      </c>
      <c r="M197" s="118">
        <v>0</v>
      </c>
      <c r="N197" s="81"/>
    </row>
    <row r="198" spans="1:14" ht="12.75" customHeight="1">
      <c r="A198" s="82">
        <v>3235</v>
      </c>
      <c r="B198" s="83" t="s">
        <v>71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81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81"/>
    </row>
    <row r="199" spans="1:14" ht="12.75" customHeight="1">
      <c r="A199" s="82">
        <v>3236</v>
      </c>
      <c r="B199" s="83" t="s">
        <v>54</v>
      </c>
      <c r="C199" s="118">
        <v>32582</v>
      </c>
      <c r="D199" s="118">
        <v>0</v>
      </c>
      <c r="E199" s="118">
        <v>0</v>
      </c>
      <c r="F199" s="118">
        <v>22582</v>
      </c>
      <c r="G199" s="118">
        <v>0</v>
      </c>
      <c r="H199" s="81">
        <v>0</v>
      </c>
      <c r="I199" s="118">
        <v>10000</v>
      </c>
      <c r="J199" s="118">
        <v>0</v>
      </c>
      <c r="K199" s="118">
        <v>0</v>
      </c>
      <c r="L199" s="118">
        <v>0</v>
      </c>
      <c r="M199" s="118">
        <v>0</v>
      </c>
      <c r="N199" s="81"/>
    </row>
    <row r="200" spans="1:14" ht="12.75" customHeight="1">
      <c r="A200" s="82">
        <v>3237</v>
      </c>
      <c r="B200" s="83" t="s">
        <v>55</v>
      </c>
      <c r="C200" s="118">
        <v>0</v>
      </c>
      <c r="D200" s="118">
        <v>0</v>
      </c>
      <c r="E200" s="118">
        <v>0</v>
      </c>
      <c r="F200" s="118">
        <v>0</v>
      </c>
      <c r="G200" s="118">
        <v>0</v>
      </c>
      <c r="H200" s="81">
        <v>0</v>
      </c>
      <c r="I200" s="118">
        <v>0</v>
      </c>
      <c r="J200" s="118">
        <v>0</v>
      </c>
      <c r="K200" s="118">
        <v>0</v>
      </c>
      <c r="L200" s="118">
        <v>0</v>
      </c>
      <c r="M200" s="118">
        <v>0</v>
      </c>
      <c r="N200" s="81"/>
    </row>
    <row r="201" spans="1:14" ht="12.75" customHeight="1">
      <c r="A201" s="82">
        <v>3239</v>
      </c>
      <c r="B201" s="83" t="s">
        <v>57</v>
      </c>
      <c r="C201" s="118">
        <v>0</v>
      </c>
      <c r="D201" s="118">
        <v>0</v>
      </c>
      <c r="E201" s="118">
        <v>0</v>
      </c>
      <c r="F201" s="118">
        <v>0</v>
      </c>
      <c r="G201" s="118">
        <v>0</v>
      </c>
      <c r="H201" s="81">
        <v>0</v>
      </c>
      <c r="I201" s="118">
        <v>0</v>
      </c>
      <c r="J201" s="118">
        <v>0</v>
      </c>
      <c r="K201" s="118">
        <v>0</v>
      </c>
      <c r="L201" s="118">
        <v>0</v>
      </c>
      <c r="M201" s="118">
        <v>0</v>
      </c>
      <c r="N201" s="81"/>
    </row>
    <row r="202" spans="1:14" ht="12.75" customHeight="1">
      <c r="A202" s="79">
        <v>329</v>
      </c>
      <c r="B202" s="80" t="s">
        <v>88</v>
      </c>
      <c r="C202" s="117">
        <v>10200</v>
      </c>
      <c r="D202" s="117">
        <v>0</v>
      </c>
      <c r="E202" s="117">
        <v>0</v>
      </c>
      <c r="F202" s="117">
        <v>10200</v>
      </c>
      <c r="G202" s="117">
        <v>0</v>
      </c>
      <c r="H202" s="91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81"/>
    </row>
    <row r="203" spans="1:14" ht="12.75">
      <c r="A203" s="160">
        <v>3293</v>
      </c>
      <c r="B203" s="161" t="s">
        <v>59</v>
      </c>
      <c r="C203" s="162">
        <v>10200</v>
      </c>
      <c r="D203" s="162">
        <v>0</v>
      </c>
      <c r="E203" s="162">
        <v>0</v>
      </c>
      <c r="F203" s="162">
        <v>10200</v>
      </c>
      <c r="G203" s="162">
        <v>0</v>
      </c>
      <c r="H203" s="163">
        <v>0</v>
      </c>
      <c r="I203" s="162">
        <v>0</v>
      </c>
      <c r="J203" s="162">
        <v>0</v>
      </c>
      <c r="K203" s="162">
        <v>0</v>
      </c>
      <c r="L203" s="162">
        <v>0</v>
      </c>
      <c r="M203" s="162">
        <v>0</v>
      </c>
      <c r="N203" s="78">
        <f>N204</f>
        <v>0</v>
      </c>
    </row>
    <row r="204" spans="1:14" ht="12.75">
      <c r="A204" s="160">
        <v>3294</v>
      </c>
      <c r="B204" s="161" t="s">
        <v>103</v>
      </c>
      <c r="C204" s="162">
        <v>0</v>
      </c>
      <c r="D204" s="162">
        <v>0</v>
      </c>
      <c r="E204" s="162">
        <v>0</v>
      </c>
      <c r="F204" s="162">
        <v>0</v>
      </c>
      <c r="G204" s="162">
        <v>0</v>
      </c>
      <c r="H204" s="163">
        <v>0</v>
      </c>
      <c r="I204" s="162">
        <v>0</v>
      </c>
      <c r="J204" s="162">
        <v>0</v>
      </c>
      <c r="K204" s="162">
        <v>0</v>
      </c>
      <c r="L204" s="162">
        <v>0</v>
      </c>
      <c r="M204" s="162">
        <v>0</v>
      </c>
      <c r="N204" s="91">
        <f>N205</f>
        <v>0</v>
      </c>
    </row>
    <row r="205" spans="1:14" ht="19.5" customHeight="1">
      <c r="A205" s="160">
        <v>3295</v>
      </c>
      <c r="B205" s="161" t="s">
        <v>104</v>
      </c>
      <c r="C205" s="162">
        <v>0</v>
      </c>
      <c r="D205" s="162">
        <v>0</v>
      </c>
      <c r="E205" s="162">
        <v>0</v>
      </c>
      <c r="F205" s="162">
        <v>0</v>
      </c>
      <c r="G205" s="162">
        <v>0</v>
      </c>
      <c r="H205" s="163">
        <v>0</v>
      </c>
      <c r="I205" s="162">
        <v>0</v>
      </c>
      <c r="J205" s="162">
        <v>0</v>
      </c>
      <c r="K205" s="162">
        <v>0</v>
      </c>
      <c r="L205" s="162">
        <v>0</v>
      </c>
      <c r="M205" s="162">
        <v>0</v>
      </c>
      <c r="N205" s="81"/>
    </row>
    <row r="206" spans="1:14" ht="12.75">
      <c r="A206" s="160">
        <v>3296</v>
      </c>
      <c r="B206" s="161" t="s">
        <v>102</v>
      </c>
      <c r="C206" s="162">
        <v>0</v>
      </c>
      <c r="D206" s="162">
        <v>0</v>
      </c>
      <c r="E206" s="162">
        <v>0</v>
      </c>
      <c r="F206" s="162">
        <v>0</v>
      </c>
      <c r="G206" s="162">
        <v>0</v>
      </c>
      <c r="H206" s="163">
        <v>0</v>
      </c>
      <c r="I206" s="162">
        <v>0</v>
      </c>
      <c r="J206" s="162">
        <v>0</v>
      </c>
      <c r="K206" s="162">
        <v>0</v>
      </c>
      <c r="L206" s="162">
        <v>0</v>
      </c>
      <c r="M206" s="162">
        <v>0</v>
      </c>
      <c r="N206" s="81"/>
    </row>
    <row r="207" spans="1:14" ht="12.75">
      <c r="A207" s="82">
        <v>3299</v>
      </c>
      <c r="B207" s="83" t="s">
        <v>88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81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81"/>
    </row>
    <row r="208" spans="1:14" ht="12.75">
      <c r="A208" s="76">
        <v>34</v>
      </c>
      <c r="B208" s="77" t="s">
        <v>27</v>
      </c>
      <c r="C208" s="116">
        <v>0</v>
      </c>
      <c r="D208" s="116">
        <f>D209</f>
        <v>0</v>
      </c>
      <c r="E208" s="116">
        <f>E209</f>
        <v>0</v>
      </c>
      <c r="F208" s="116">
        <v>0</v>
      </c>
      <c r="G208" s="116">
        <f>G209</f>
        <v>0</v>
      </c>
      <c r="H208" s="78">
        <f>H209</f>
        <v>0</v>
      </c>
      <c r="I208" s="116">
        <f>I209</f>
        <v>0</v>
      </c>
      <c r="J208" s="116">
        <v>0</v>
      </c>
      <c r="K208" s="116">
        <f aca="true" t="shared" si="19" ref="K208:M209">K209</f>
        <v>0</v>
      </c>
      <c r="L208" s="116">
        <f t="shared" si="19"/>
        <v>0</v>
      </c>
      <c r="M208" s="116">
        <f t="shared" si="19"/>
        <v>0</v>
      </c>
      <c r="N208" s="81"/>
    </row>
    <row r="209" spans="1:14" ht="12.75">
      <c r="A209" s="79">
        <v>343</v>
      </c>
      <c r="B209" s="80" t="s">
        <v>28</v>
      </c>
      <c r="C209" s="117">
        <v>0</v>
      </c>
      <c r="D209" s="117">
        <f aca="true" t="shared" si="20" ref="D209:I209">D210</f>
        <v>0</v>
      </c>
      <c r="E209" s="117">
        <f t="shared" si="20"/>
        <v>0</v>
      </c>
      <c r="F209" s="117">
        <v>0</v>
      </c>
      <c r="G209" s="117">
        <f t="shared" si="20"/>
        <v>0</v>
      </c>
      <c r="H209" s="91">
        <f t="shared" si="20"/>
        <v>0</v>
      </c>
      <c r="I209" s="117">
        <f t="shared" si="20"/>
        <v>0</v>
      </c>
      <c r="J209" s="117">
        <v>0</v>
      </c>
      <c r="K209" s="117">
        <f t="shared" si="19"/>
        <v>0</v>
      </c>
      <c r="L209" s="117">
        <f t="shared" si="19"/>
        <v>0</v>
      </c>
      <c r="M209" s="117">
        <f t="shared" si="19"/>
        <v>0</v>
      </c>
      <c r="N209" s="81"/>
    </row>
    <row r="210" spans="1:14" ht="12" customHeight="1">
      <c r="A210" s="82">
        <v>3431</v>
      </c>
      <c r="B210" s="83" t="s">
        <v>62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81">
        <v>0</v>
      </c>
      <c r="I210" s="118">
        <v>0</v>
      </c>
      <c r="J210" s="118">
        <v>0</v>
      </c>
      <c r="K210" s="118">
        <v>0</v>
      </c>
      <c r="L210" s="118">
        <v>0</v>
      </c>
      <c r="M210" s="118">
        <v>0</v>
      </c>
      <c r="N210" s="81"/>
    </row>
    <row r="211" spans="1:14" ht="12.75">
      <c r="A211" s="82">
        <v>3433</v>
      </c>
      <c r="B211" s="98" t="s">
        <v>79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81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81"/>
    </row>
    <row r="212" spans="1:14" ht="12.75">
      <c r="A212" s="82"/>
      <c r="B212" s="98"/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81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81"/>
    </row>
    <row r="213" spans="1:14" ht="24" customHeight="1">
      <c r="A213" s="298" t="s">
        <v>159</v>
      </c>
      <c r="B213" s="298"/>
      <c r="C213" s="213">
        <v>21216</v>
      </c>
      <c r="D213" s="213">
        <v>0</v>
      </c>
      <c r="E213" s="213">
        <v>0</v>
      </c>
      <c r="F213" s="213">
        <v>0</v>
      </c>
      <c r="G213" s="213">
        <v>0</v>
      </c>
      <c r="H213" s="214">
        <v>0</v>
      </c>
      <c r="I213" s="213">
        <v>0</v>
      </c>
      <c r="J213" s="213">
        <v>0</v>
      </c>
      <c r="K213" s="213">
        <v>21216</v>
      </c>
      <c r="L213" s="213">
        <v>21216</v>
      </c>
      <c r="M213" s="213">
        <v>21216</v>
      </c>
      <c r="N213" s="81"/>
    </row>
    <row r="214" spans="1:14" ht="12.75">
      <c r="A214" s="92">
        <v>3</v>
      </c>
      <c r="B214" s="93" t="s">
        <v>17</v>
      </c>
      <c r="C214" s="121">
        <v>21216</v>
      </c>
      <c r="D214" s="121">
        <v>0</v>
      </c>
      <c r="E214" s="121">
        <v>0</v>
      </c>
      <c r="F214" s="121">
        <v>0</v>
      </c>
      <c r="G214" s="121">
        <v>0</v>
      </c>
      <c r="H214" s="90">
        <v>0</v>
      </c>
      <c r="I214" s="121">
        <v>0</v>
      </c>
      <c r="J214" s="121">
        <v>0</v>
      </c>
      <c r="K214" s="121">
        <v>21216</v>
      </c>
      <c r="L214" s="121">
        <v>21216</v>
      </c>
      <c r="M214" s="121">
        <v>21216</v>
      </c>
      <c r="N214" s="81"/>
    </row>
    <row r="215" spans="1:14" ht="12.75">
      <c r="A215" s="94">
        <v>32</v>
      </c>
      <c r="B215" s="95" t="s">
        <v>22</v>
      </c>
      <c r="C215" s="116">
        <v>21216</v>
      </c>
      <c r="D215" s="116">
        <v>0</v>
      </c>
      <c r="E215" s="116">
        <v>0</v>
      </c>
      <c r="F215" s="116">
        <v>0</v>
      </c>
      <c r="G215" s="116">
        <v>0</v>
      </c>
      <c r="H215" s="78">
        <f>H220+H227</f>
        <v>0</v>
      </c>
      <c r="I215" s="116">
        <v>0</v>
      </c>
      <c r="J215" s="116">
        <v>0</v>
      </c>
      <c r="K215" s="116">
        <v>21216</v>
      </c>
      <c r="L215" s="121">
        <v>21216</v>
      </c>
      <c r="M215" s="121">
        <v>21216</v>
      </c>
      <c r="N215" s="81"/>
    </row>
    <row r="216" spans="1:14" ht="26.25">
      <c r="A216" s="96">
        <v>329</v>
      </c>
      <c r="B216" s="97" t="s">
        <v>26</v>
      </c>
      <c r="C216" s="117">
        <v>21216</v>
      </c>
      <c r="D216" s="117">
        <v>0</v>
      </c>
      <c r="E216" s="117">
        <v>0</v>
      </c>
      <c r="F216" s="117">
        <v>0</v>
      </c>
      <c r="G216" s="117">
        <v>0</v>
      </c>
      <c r="H216" s="91">
        <v>0</v>
      </c>
      <c r="I216" s="117">
        <v>0</v>
      </c>
      <c r="J216" s="117">
        <v>0</v>
      </c>
      <c r="K216" s="117">
        <v>21216</v>
      </c>
      <c r="L216" s="117">
        <v>0</v>
      </c>
      <c r="M216" s="117">
        <v>0</v>
      </c>
      <c r="N216" s="81"/>
    </row>
    <row r="217" spans="1:14" ht="22.5" customHeight="1">
      <c r="A217" s="82">
        <v>3299</v>
      </c>
      <c r="B217" s="98" t="s">
        <v>26</v>
      </c>
      <c r="C217" s="118">
        <v>21216</v>
      </c>
      <c r="D217" s="118">
        <v>0</v>
      </c>
      <c r="E217" s="117">
        <v>0</v>
      </c>
      <c r="F217" s="118">
        <v>0</v>
      </c>
      <c r="G217" s="118">
        <v>0</v>
      </c>
      <c r="H217" s="81">
        <v>0</v>
      </c>
      <c r="I217" s="118">
        <v>0</v>
      </c>
      <c r="J217" s="118">
        <v>0</v>
      </c>
      <c r="K217" s="118">
        <v>21216</v>
      </c>
      <c r="L217" s="118">
        <v>0</v>
      </c>
      <c r="M217" s="118">
        <v>0</v>
      </c>
      <c r="N217" s="81"/>
    </row>
    <row r="218" spans="1:14" ht="12.75">
      <c r="A218" s="82"/>
      <c r="B218" s="98"/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81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81"/>
    </row>
    <row r="219" spans="1:14" ht="12.75">
      <c r="A219" s="302" t="s">
        <v>160</v>
      </c>
      <c r="B219" s="302"/>
      <c r="C219" s="213">
        <v>172399</v>
      </c>
      <c r="D219" s="213">
        <v>0</v>
      </c>
      <c r="E219" s="213">
        <v>0</v>
      </c>
      <c r="F219" s="213">
        <v>43099</v>
      </c>
      <c r="G219" s="213">
        <v>0</v>
      </c>
      <c r="H219" s="214">
        <v>0</v>
      </c>
      <c r="I219" s="213">
        <v>129300</v>
      </c>
      <c r="J219" s="213">
        <v>0</v>
      </c>
      <c r="K219" s="213">
        <v>0</v>
      </c>
      <c r="L219" s="262">
        <v>172399</v>
      </c>
      <c r="M219" s="262">
        <v>172399</v>
      </c>
      <c r="N219" s="81"/>
    </row>
    <row r="220" spans="1:14" ht="12.75">
      <c r="A220" s="92">
        <v>3</v>
      </c>
      <c r="B220" s="121" t="s">
        <v>17</v>
      </c>
      <c r="C220" s="121">
        <v>172399</v>
      </c>
      <c r="D220" s="121">
        <v>0</v>
      </c>
      <c r="E220" s="121">
        <v>0</v>
      </c>
      <c r="F220" s="121">
        <v>43099</v>
      </c>
      <c r="G220" s="121">
        <v>0</v>
      </c>
      <c r="H220" s="90">
        <v>0</v>
      </c>
      <c r="I220" s="121">
        <v>129300</v>
      </c>
      <c r="J220" s="121">
        <v>0</v>
      </c>
      <c r="K220" s="121">
        <v>0</v>
      </c>
      <c r="L220" s="260">
        <v>172399</v>
      </c>
      <c r="M220" s="260">
        <v>172399</v>
      </c>
      <c r="N220" s="81"/>
    </row>
    <row r="221" spans="1:14" ht="12.75">
      <c r="A221" s="94">
        <v>31</v>
      </c>
      <c r="B221" s="172" t="s">
        <v>18</v>
      </c>
      <c r="C221" s="116">
        <v>168100</v>
      </c>
      <c r="D221" s="232">
        <v>0</v>
      </c>
      <c r="E221" s="232">
        <v>0</v>
      </c>
      <c r="F221" s="116">
        <v>42025</v>
      </c>
      <c r="G221" s="232">
        <v>0</v>
      </c>
      <c r="H221" s="231">
        <v>0</v>
      </c>
      <c r="I221" s="116">
        <v>126075</v>
      </c>
      <c r="J221" s="232">
        <v>0</v>
      </c>
      <c r="K221" s="232">
        <v>0</v>
      </c>
      <c r="L221" s="169">
        <v>168100</v>
      </c>
      <c r="M221" s="169">
        <v>168100</v>
      </c>
      <c r="N221" s="81"/>
    </row>
    <row r="222" spans="1:14" ht="12.75">
      <c r="A222" s="96">
        <v>311</v>
      </c>
      <c r="B222" s="173" t="s">
        <v>107</v>
      </c>
      <c r="C222" s="117">
        <v>140000</v>
      </c>
      <c r="D222" s="224">
        <v>0</v>
      </c>
      <c r="E222" s="224">
        <v>0</v>
      </c>
      <c r="F222" s="117">
        <v>35000</v>
      </c>
      <c r="G222" s="224">
        <v>0</v>
      </c>
      <c r="H222" s="226">
        <v>0</v>
      </c>
      <c r="I222" s="117">
        <v>105000</v>
      </c>
      <c r="J222" s="224">
        <v>0</v>
      </c>
      <c r="K222" s="224">
        <v>0</v>
      </c>
      <c r="L222" s="224">
        <v>0</v>
      </c>
      <c r="M222" s="224">
        <v>0</v>
      </c>
      <c r="N222" s="81"/>
    </row>
    <row r="223" spans="1:14" ht="12.75">
      <c r="A223" s="82">
        <v>3111</v>
      </c>
      <c r="B223" s="174" t="s">
        <v>36</v>
      </c>
      <c r="C223" s="118">
        <v>140000</v>
      </c>
      <c r="D223" s="118">
        <v>0</v>
      </c>
      <c r="E223" s="118">
        <v>0</v>
      </c>
      <c r="F223" s="118">
        <v>35000</v>
      </c>
      <c r="G223" s="124">
        <v>0</v>
      </c>
      <c r="H223" s="236">
        <v>0</v>
      </c>
      <c r="I223" s="118">
        <v>105000</v>
      </c>
      <c r="J223" s="124">
        <v>0</v>
      </c>
      <c r="K223" s="124">
        <v>0</v>
      </c>
      <c r="L223" s="124">
        <v>0</v>
      </c>
      <c r="M223" s="124">
        <v>0</v>
      </c>
      <c r="N223" s="81"/>
    </row>
    <row r="224" spans="1:14" ht="12.75">
      <c r="A224" s="96">
        <v>312</v>
      </c>
      <c r="B224" s="97" t="s">
        <v>20</v>
      </c>
      <c r="C224" s="117">
        <v>5000</v>
      </c>
      <c r="D224" s="224">
        <v>0</v>
      </c>
      <c r="E224" s="224">
        <v>0</v>
      </c>
      <c r="F224" s="117">
        <v>1250</v>
      </c>
      <c r="G224" s="224">
        <v>0</v>
      </c>
      <c r="H224" s="226">
        <v>0</v>
      </c>
      <c r="I224" s="117">
        <v>3750</v>
      </c>
      <c r="J224" s="224">
        <v>0</v>
      </c>
      <c r="K224" s="224">
        <v>0</v>
      </c>
      <c r="L224" s="224">
        <v>0</v>
      </c>
      <c r="M224" s="224">
        <v>0</v>
      </c>
      <c r="N224" s="81"/>
    </row>
    <row r="225" spans="1:14" ht="12.75">
      <c r="A225" s="82">
        <v>3121</v>
      </c>
      <c r="B225" s="174" t="s">
        <v>20</v>
      </c>
      <c r="C225" s="118">
        <v>5000</v>
      </c>
      <c r="D225" s="118">
        <v>0</v>
      </c>
      <c r="E225" s="118">
        <v>0</v>
      </c>
      <c r="F225" s="118">
        <v>1250</v>
      </c>
      <c r="G225" s="124">
        <v>0</v>
      </c>
      <c r="H225" s="236">
        <v>0</v>
      </c>
      <c r="I225" s="118">
        <v>3750</v>
      </c>
      <c r="J225" s="124">
        <v>0</v>
      </c>
      <c r="K225" s="124">
        <v>0</v>
      </c>
      <c r="L225" s="124">
        <v>0</v>
      </c>
      <c r="M225" s="124">
        <v>0</v>
      </c>
      <c r="N225" s="81"/>
    </row>
    <row r="226" spans="1:14" ht="12.75">
      <c r="A226" s="96">
        <v>313</v>
      </c>
      <c r="B226" s="97" t="s">
        <v>21</v>
      </c>
      <c r="C226" s="117">
        <v>23100</v>
      </c>
      <c r="D226" s="224">
        <v>0</v>
      </c>
      <c r="E226" s="224">
        <v>0</v>
      </c>
      <c r="F226" s="117">
        <v>5775</v>
      </c>
      <c r="G226" s="224">
        <v>0</v>
      </c>
      <c r="H226" s="226">
        <v>0</v>
      </c>
      <c r="I226" s="117">
        <v>17325</v>
      </c>
      <c r="J226" s="224">
        <v>0</v>
      </c>
      <c r="K226" s="224">
        <v>0</v>
      </c>
      <c r="L226" s="224">
        <v>0</v>
      </c>
      <c r="M226" s="224">
        <v>0</v>
      </c>
      <c r="N226" s="81"/>
    </row>
    <row r="227" spans="1:14" ht="12.75">
      <c r="A227" s="82">
        <v>3132</v>
      </c>
      <c r="B227" s="174" t="s">
        <v>108</v>
      </c>
      <c r="C227" s="118">
        <v>23100</v>
      </c>
      <c r="D227" s="118">
        <v>0</v>
      </c>
      <c r="E227" s="118">
        <v>0</v>
      </c>
      <c r="F227" s="118">
        <v>5775</v>
      </c>
      <c r="G227" s="124">
        <v>0</v>
      </c>
      <c r="H227" s="81">
        <v>0</v>
      </c>
      <c r="I227" s="118">
        <v>17325</v>
      </c>
      <c r="J227" s="118">
        <v>0</v>
      </c>
      <c r="K227" s="118">
        <v>0</v>
      </c>
      <c r="L227" s="118">
        <v>0</v>
      </c>
      <c r="M227" s="118">
        <v>0</v>
      </c>
      <c r="N227" s="81"/>
    </row>
    <row r="228" spans="1:14" ht="12.75">
      <c r="A228" s="82">
        <v>3133</v>
      </c>
      <c r="B228" s="174" t="s">
        <v>109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81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87" t="e">
        <f>N229</f>
        <v>#REF!</v>
      </c>
    </row>
    <row r="229" spans="1:14" ht="12.75">
      <c r="A229" s="96">
        <v>32</v>
      </c>
      <c r="B229" s="97" t="s">
        <v>22</v>
      </c>
      <c r="C229" s="117">
        <v>4299</v>
      </c>
      <c r="D229" s="201">
        <v>0</v>
      </c>
      <c r="E229" s="201">
        <v>0</v>
      </c>
      <c r="F229" s="117">
        <v>1074</v>
      </c>
      <c r="G229" s="201">
        <v>0</v>
      </c>
      <c r="H229" s="97">
        <v>0</v>
      </c>
      <c r="I229" s="117">
        <v>3225</v>
      </c>
      <c r="J229" s="201">
        <v>0</v>
      </c>
      <c r="K229" s="201">
        <v>0</v>
      </c>
      <c r="L229" s="117">
        <v>4299</v>
      </c>
      <c r="M229" s="117">
        <v>4299</v>
      </c>
      <c r="N229" s="88" t="e">
        <f>#REF!+N230+#REF!+#REF!+N238</f>
        <v>#REF!</v>
      </c>
    </row>
    <row r="230" spans="1:14" ht="12.75">
      <c r="A230" s="96">
        <v>321</v>
      </c>
      <c r="B230" s="97" t="s">
        <v>23</v>
      </c>
      <c r="C230" s="118">
        <v>4299</v>
      </c>
      <c r="D230" s="201">
        <v>0</v>
      </c>
      <c r="E230" s="201">
        <v>0</v>
      </c>
      <c r="F230" s="117">
        <v>1074</v>
      </c>
      <c r="G230" s="201">
        <v>0</v>
      </c>
      <c r="H230" s="97">
        <v>0</v>
      </c>
      <c r="I230" s="117">
        <v>3225</v>
      </c>
      <c r="J230" s="201">
        <v>0</v>
      </c>
      <c r="K230" s="201">
        <v>0</v>
      </c>
      <c r="L230" s="201">
        <v>0</v>
      </c>
      <c r="M230" s="201">
        <v>0</v>
      </c>
      <c r="N230" s="99" t="e">
        <f>N231</f>
        <v>#REF!</v>
      </c>
    </row>
    <row r="231" spans="1:14" ht="12.75">
      <c r="A231" s="82">
        <v>3213</v>
      </c>
      <c r="B231" s="174" t="s">
        <v>110</v>
      </c>
      <c r="C231" s="118">
        <v>4299</v>
      </c>
      <c r="D231" s="118">
        <v>0</v>
      </c>
      <c r="E231" s="118">
        <v>0</v>
      </c>
      <c r="F231" s="118">
        <v>1074</v>
      </c>
      <c r="G231" s="118">
        <v>0</v>
      </c>
      <c r="H231" s="81">
        <v>0</v>
      </c>
      <c r="I231" s="118">
        <v>3225</v>
      </c>
      <c r="J231" s="118">
        <v>0</v>
      </c>
      <c r="K231" s="118">
        <v>0</v>
      </c>
      <c r="L231" s="118">
        <v>0</v>
      </c>
      <c r="M231" s="118">
        <v>0</v>
      </c>
      <c r="N231" s="90" t="e">
        <f>N232</f>
        <v>#REF!</v>
      </c>
    </row>
    <row r="232" spans="1:14" ht="12.75">
      <c r="A232" s="82"/>
      <c r="B232" s="174"/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81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78" t="e">
        <f>#REF!+#REF!+#REF!</f>
        <v>#REF!</v>
      </c>
    </row>
    <row r="233" spans="1:14" ht="15" customHeight="1">
      <c r="A233" s="302" t="s">
        <v>161</v>
      </c>
      <c r="B233" s="302"/>
      <c r="C233" s="213">
        <v>30400</v>
      </c>
      <c r="D233" s="213">
        <f aca="true" t="shared" si="21" ref="D233:K234">D234</f>
        <v>0</v>
      </c>
      <c r="E233" s="213">
        <f t="shared" si="21"/>
        <v>0</v>
      </c>
      <c r="F233" s="213">
        <f t="shared" si="21"/>
        <v>30400</v>
      </c>
      <c r="G233" s="213">
        <f t="shared" si="21"/>
        <v>0</v>
      </c>
      <c r="H233" s="214">
        <f t="shared" si="21"/>
        <v>0</v>
      </c>
      <c r="I233" s="213">
        <f t="shared" si="21"/>
        <v>0</v>
      </c>
      <c r="J233" s="213">
        <f t="shared" si="21"/>
        <v>0</v>
      </c>
      <c r="K233" s="213">
        <f t="shared" si="21"/>
        <v>0</v>
      </c>
      <c r="L233" s="213">
        <v>30400</v>
      </c>
      <c r="M233" s="213">
        <v>30400</v>
      </c>
      <c r="N233" s="91">
        <f>SUM(N234:N235)</f>
        <v>0</v>
      </c>
    </row>
    <row r="234" spans="1:14" ht="12.75" customHeight="1">
      <c r="A234" s="92">
        <v>3</v>
      </c>
      <c r="B234" s="93" t="s">
        <v>17</v>
      </c>
      <c r="C234" s="121">
        <v>30400</v>
      </c>
      <c r="D234" s="121">
        <f t="shared" si="21"/>
        <v>0</v>
      </c>
      <c r="E234" s="121">
        <f t="shared" si="21"/>
        <v>0</v>
      </c>
      <c r="F234" s="121">
        <f t="shared" si="21"/>
        <v>30400</v>
      </c>
      <c r="G234" s="121">
        <f t="shared" si="21"/>
        <v>0</v>
      </c>
      <c r="H234" s="90">
        <f t="shared" si="21"/>
        <v>0</v>
      </c>
      <c r="I234" s="121">
        <f t="shared" si="21"/>
        <v>0</v>
      </c>
      <c r="J234" s="121">
        <f t="shared" si="21"/>
        <v>0</v>
      </c>
      <c r="K234" s="121">
        <f t="shared" si="21"/>
        <v>0</v>
      </c>
      <c r="L234" s="121">
        <v>30400</v>
      </c>
      <c r="M234" s="121">
        <v>30400</v>
      </c>
      <c r="N234" s="81"/>
    </row>
    <row r="235" spans="1:14" ht="13.5" customHeight="1">
      <c r="A235" s="94">
        <v>32</v>
      </c>
      <c r="B235" s="95" t="s">
        <v>22</v>
      </c>
      <c r="C235" s="116">
        <v>30400</v>
      </c>
      <c r="D235" s="116">
        <f aca="true" t="shared" si="22" ref="D235:J235">D236+D238+D241</f>
        <v>0</v>
      </c>
      <c r="E235" s="116">
        <f t="shared" si="22"/>
        <v>0</v>
      </c>
      <c r="F235" s="116">
        <f t="shared" si="22"/>
        <v>30400</v>
      </c>
      <c r="G235" s="116">
        <f t="shared" si="22"/>
        <v>0</v>
      </c>
      <c r="H235" s="78">
        <f t="shared" si="22"/>
        <v>0</v>
      </c>
      <c r="I235" s="116">
        <f t="shared" si="22"/>
        <v>0</v>
      </c>
      <c r="J235" s="116">
        <f t="shared" si="22"/>
        <v>0</v>
      </c>
      <c r="K235" s="116">
        <f>K236+K238+K241</f>
        <v>0</v>
      </c>
      <c r="L235" s="116">
        <v>30400</v>
      </c>
      <c r="M235" s="116">
        <v>30400</v>
      </c>
      <c r="N235" s="81"/>
    </row>
    <row r="236" spans="1:14" ht="25.5" customHeight="1">
      <c r="A236" s="96">
        <v>322</v>
      </c>
      <c r="B236" s="97" t="s">
        <v>24</v>
      </c>
      <c r="C236" s="117">
        <f>SUM(D236:M236)</f>
        <v>0</v>
      </c>
      <c r="D236" s="117">
        <f aca="true" t="shared" si="23" ref="D236:N236">D237</f>
        <v>0</v>
      </c>
      <c r="E236" s="117">
        <f t="shared" si="23"/>
        <v>0</v>
      </c>
      <c r="F236" s="117">
        <f t="shared" si="23"/>
        <v>0</v>
      </c>
      <c r="G236" s="117">
        <f t="shared" si="23"/>
        <v>0</v>
      </c>
      <c r="H236" s="91">
        <f t="shared" si="23"/>
        <v>0</v>
      </c>
      <c r="I236" s="117">
        <f t="shared" si="23"/>
        <v>0</v>
      </c>
      <c r="J236" s="117">
        <f t="shared" si="23"/>
        <v>0</v>
      </c>
      <c r="K236" s="117">
        <f t="shared" si="23"/>
        <v>0</v>
      </c>
      <c r="L236" s="117">
        <f t="shared" si="23"/>
        <v>0</v>
      </c>
      <c r="M236" s="117">
        <f t="shared" si="23"/>
        <v>0</v>
      </c>
      <c r="N236" s="91">
        <f t="shared" si="23"/>
        <v>0</v>
      </c>
    </row>
    <row r="237" spans="1:14" ht="20.25" customHeight="1">
      <c r="A237" s="82">
        <v>3221</v>
      </c>
      <c r="B237" s="83" t="s">
        <v>45</v>
      </c>
      <c r="C237" s="118">
        <f>SUM(D237:M237)</f>
        <v>0</v>
      </c>
      <c r="D237" s="118">
        <v>0</v>
      </c>
      <c r="E237" s="118">
        <v>0</v>
      </c>
      <c r="F237" s="118">
        <v>0</v>
      </c>
      <c r="G237" s="118">
        <v>0</v>
      </c>
      <c r="H237" s="81">
        <v>0</v>
      </c>
      <c r="I237" s="118">
        <v>0</v>
      </c>
      <c r="J237" s="118">
        <v>0</v>
      </c>
      <c r="K237" s="118">
        <v>0</v>
      </c>
      <c r="L237" s="118">
        <v>0</v>
      </c>
      <c r="M237" s="118">
        <v>0</v>
      </c>
      <c r="N237" s="81"/>
    </row>
    <row r="238" spans="1:14" ht="16.5" customHeight="1">
      <c r="A238" s="96">
        <v>323</v>
      </c>
      <c r="B238" s="97" t="s">
        <v>25</v>
      </c>
      <c r="C238" s="117">
        <f>SUM(D238:M238)</f>
        <v>0</v>
      </c>
      <c r="D238" s="117">
        <f aca="true" t="shared" si="24" ref="D238:M238">SUM(D239:D240)</f>
        <v>0</v>
      </c>
      <c r="E238" s="117">
        <f t="shared" si="24"/>
        <v>0</v>
      </c>
      <c r="F238" s="117">
        <f t="shared" si="24"/>
        <v>0</v>
      </c>
      <c r="G238" s="117">
        <f t="shared" si="24"/>
        <v>0</v>
      </c>
      <c r="H238" s="91">
        <v>0</v>
      </c>
      <c r="I238" s="117">
        <f t="shared" si="24"/>
        <v>0</v>
      </c>
      <c r="J238" s="117">
        <f t="shared" si="24"/>
        <v>0</v>
      </c>
      <c r="K238" s="117">
        <f>SUM(K239:K240)</f>
        <v>0</v>
      </c>
      <c r="L238" s="117">
        <f>SUM(L239:L240)</f>
        <v>0</v>
      </c>
      <c r="M238" s="117">
        <f t="shared" si="24"/>
        <v>0</v>
      </c>
      <c r="N238" s="99" t="e">
        <f>N239</f>
        <v>#REF!</v>
      </c>
    </row>
    <row r="239" spans="1:14" ht="12.75" customHeight="1">
      <c r="A239" s="82">
        <v>3237</v>
      </c>
      <c r="B239" s="83" t="s">
        <v>55</v>
      </c>
      <c r="C239" s="118">
        <f>SUM(D239:M239)</f>
        <v>0</v>
      </c>
      <c r="D239" s="118">
        <v>0</v>
      </c>
      <c r="E239" s="118">
        <v>0</v>
      </c>
      <c r="F239" s="118">
        <v>0</v>
      </c>
      <c r="G239" s="118">
        <v>0</v>
      </c>
      <c r="H239" s="81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90" t="e">
        <f>N240</f>
        <v>#REF!</v>
      </c>
    </row>
    <row r="240" spans="1:14" ht="12.75" customHeight="1">
      <c r="A240" s="82">
        <v>3239</v>
      </c>
      <c r="B240" s="83" t="s">
        <v>57</v>
      </c>
      <c r="C240" s="118">
        <f>SUM(D240:M240)</f>
        <v>0</v>
      </c>
      <c r="D240" s="118">
        <v>0</v>
      </c>
      <c r="E240" s="118">
        <v>0</v>
      </c>
      <c r="F240" s="118">
        <v>0</v>
      </c>
      <c r="G240" s="118">
        <v>0</v>
      </c>
      <c r="H240" s="81">
        <v>0</v>
      </c>
      <c r="I240" s="118">
        <v>0</v>
      </c>
      <c r="J240" s="118">
        <v>0</v>
      </c>
      <c r="K240" s="118">
        <v>0</v>
      </c>
      <c r="L240" s="118">
        <v>0</v>
      </c>
      <c r="M240" s="118">
        <v>0</v>
      </c>
      <c r="N240" s="78" t="e">
        <f>N241+#REF!+#REF!</f>
        <v>#REF!</v>
      </c>
    </row>
    <row r="241" spans="1:14" ht="12.75" customHeight="1">
      <c r="A241" s="79">
        <v>329</v>
      </c>
      <c r="B241" s="80" t="s">
        <v>26</v>
      </c>
      <c r="C241" s="117">
        <v>30400</v>
      </c>
      <c r="D241" s="117">
        <f aca="true" t="shared" si="25" ref="D241:N241">D242</f>
        <v>0</v>
      </c>
      <c r="E241" s="117">
        <f t="shared" si="25"/>
        <v>0</v>
      </c>
      <c r="F241" s="117">
        <f t="shared" si="25"/>
        <v>30400</v>
      </c>
      <c r="G241" s="117">
        <f t="shared" si="25"/>
        <v>0</v>
      </c>
      <c r="H241" s="91">
        <v>0</v>
      </c>
      <c r="I241" s="117">
        <f t="shared" si="25"/>
        <v>0</v>
      </c>
      <c r="J241" s="117">
        <f t="shared" si="25"/>
        <v>0</v>
      </c>
      <c r="K241" s="117">
        <f t="shared" si="25"/>
        <v>0</v>
      </c>
      <c r="L241" s="117">
        <f t="shared" si="25"/>
        <v>0</v>
      </c>
      <c r="M241" s="117">
        <f t="shared" si="25"/>
        <v>0</v>
      </c>
      <c r="N241" s="91">
        <f t="shared" si="25"/>
        <v>0</v>
      </c>
    </row>
    <row r="242" spans="1:14" ht="12.75" customHeight="1">
      <c r="A242" s="82">
        <v>3299</v>
      </c>
      <c r="B242" s="83" t="s">
        <v>26</v>
      </c>
      <c r="C242" s="118">
        <v>30400</v>
      </c>
      <c r="D242" s="118">
        <v>0</v>
      </c>
      <c r="E242" s="118">
        <v>0</v>
      </c>
      <c r="F242" s="118">
        <v>30400</v>
      </c>
      <c r="G242" s="118">
        <v>0</v>
      </c>
      <c r="H242" s="81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81"/>
    </row>
    <row r="243" spans="1:14" ht="12.75" customHeight="1">
      <c r="A243" s="82"/>
      <c r="B243" s="205"/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81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81"/>
    </row>
    <row r="244" spans="1:14" ht="24.75" customHeight="1">
      <c r="A244" s="298" t="s">
        <v>162</v>
      </c>
      <c r="B244" s="298"/>
      <c r="C244" s="213">
        <v>15912</v>
      </c>
      <c r="D244" s="213">
        <v>0</v>
      </c>
      <c r="E244" s="213">
        <v>0</v>
      </c>
      <c r="F244" s="213">
        <v>0</v>
      </c>
      <c r="G244" s="213">
        <v>0</v>
      </c>
      <c r="H244" s="214">
        <v>0</v>
      </c>
      <c r="I244" s="213">
        <v>0</v>
      </c>
      <c r="J244" s="213">
        <v>15912</v>
      </c>
      <c r="K244" s="213">
        <v>0</v>
      </c>
      <c r="L244" s="213">
        <v>15912</v>
      </c>
      <c r="M244" s="213">
        <v>15912</v>
      </c>
      <c r="N244" s="81"/>
    </row>
    <row r="245" spans="1:14" ht="12.75" customHeight="1">
      <c r="A245" s="92">
        <v>3</v>
      </c>
      <c r="B245" s="93" t="s">
        <v>17</v>
      </c>
      <c r="C245" s="121">
        <v>15912</v>
      </c>
      <c r="D245" s="121">
        <v>0</v>
      </c>
      <c r="E245" s="121">
        <v>0</v>
      </c>
      <c r="F245" s="121">
        <v>0</v>
      </c>
      <c r="G245" s="121">
        <v>0</v>
      </c>
      <c r="H245" s="90">
        <v>0</v>
      </c>
      <c r="I245" s="121">
        <v>0</v>
      </c>
      <c r="J245" s="121">
        <v>15912</v>
      </c>
      <c r="K245" s="121">
        <v>0</v>
      </c>
      <c r="L245" s="121">
        <v>15912</v>
      </c>
      <c r="M245" s="121">
        <v>15912</v>
      </c>
      <c r="N245" s="81"/>
    </row>
    <row r="246" spans="1:14" ht="12.75" customHeight="1">
      <c r="A246" s="94">
        <v>32</v>
      </c>
      <c r="B246" s="95" t="s">
        <v>22</v>
      </c>
      <c r="C246" s="116">
        <v>15912</v>
      </c>
      <c r="D246" s="116">
        <v>0</v>
      </c>
      <c r="E246" s="116">
        <v>0</v>
      </c>
      <c r="F246" s="116">
        <v>0</v>
      </c>
      <c r="G246" s="116">
        <v>0</v>
      </c>
      <c r="H246" s="78">
        <v>0</v>
      </c>
      <c r="I246" s="116">
        <v>0</v>
      </c>
      <c r="J246" s="116">
        <v>15912</v>
      </c>
      <c r="K246" s="116">
        <v>0</v>
      </c>
      <c r="L246" s="116">
        <v>15912</v>
      </c>
      <c r="M246" s="116">
        <v>15912</v>
      </c>
      <c r="N246" s="81"/>
    </row>
    <row r="247" spans="1:14" ht="12.75" customHeight="1">
      <c r="A247" s="96">
        <v>321</v>
      </c>
      <c r="B247" s="96" t="s">
        <v>23</v>
      </c>
      <c r="C247" s="224">
        <v>0</v>
      </c>
      <c r="D247" s="224">
        <v>0</v>
      </c>
      <c r="E247" s="224">
        <v>0</v>
      </c>
      <c r="F247" s="224">
        <v>0</v>
      </c>
      <c r="G247" s="224">
        <v>0</v>
      </c>
      <c r="H247" s="226">
        <v>0</v>
      </c>
      <c r="I247" s="224">
        <v>0</v>
      </c>
      <c r="J247" s="224">
        <v>0</v>
      </c>
      <c r="K247" s="224">
        <v>0</v>
      </c>
      <c r="L247" s="224">
        <v>0</v>
      </c>
      <c r="M247" s="224">
        <v>0</v>
      </c>
      <c r="N247" s="81"/>
    </row>
    <row r="248" spans="1:14" ht="12.75" customHeight="1">
      <c r="A248" s="82">
        <v>3212</v>
      </c>
      <c r="B248" s="82" t="s">
        <v>42</v>
      </c>
      <c r="C248" s="124">
        <v>0</v>
      </c>
      <c r="D248" s="124">
        <v>0</v>
      </c>
      <c r="E248" s="124">
        <v>0</v>
      </c>
      <c r="F248" s="124">
        <v>0</v>
      </c>
      <c r="G248" s="124">
        <v>0</v>
      </c>
      <c r="H248" s="236">
        <v>0</v>
      </c>
      <c r="I248" s="124">
        <v>0</v>
      </c>
      <c r="J248" s="124">
        <v>0</v>
      </c>
      <c r="K248" s="124">
        <v>0</v>
      </c>
      <c r="L248" s="124">
        <v>0</v>
      </c>
      <c r="M248" s="124">
        <v>0</v>
      </c>
      <c r="N248" s="81"/>
    </row>
    <row r="249" spans="1:14" ht="32.25" customHeight="1">
      <c r="A249" s="96">
        <v>324</v>
      </c>
      <c r="B249" s="97" t="s">
        <v>163</v>
      </c>
      <c r="C249" s="117">
        <v>15912</v>
      </c>
      <c r="D249" s="117">
        <f aca="true" t="shared" si="26" ref="D249:I249">D250</f>
        <v>0</v>
      </c>
      <c r="E249" s="117">
        <f t="shared" si="26"/>
        <v>0</v>
      </c>
      <c r="F249" s="117">
        <f t="shared" si="26"/>
        <v>0</v>
      </c>
      <c r="G249" s="117">
        <f t="shared" si="26"/>
        <v>0</v>
      </c>
      <c r="H249" s="91">
        <f t="shared" si="26"/>
        <v>0</v>
      </c>
      <c r="I249" s="117">
        <f t="shared" si="26"/>
        <v>0</v>
      </c>
      <c r="J249" s="117">
        <v>15912</v>
      </c>
      <c r="K249" s="117">
        <v>0</v>
      </c>
      <c r="L249" s="117">
        <v>0</v>
      </c>
      <c r="M249" s="117">
        <v>0</v>
      </c>
      <c r="N249" s="81"/>
    </row>
    <row r="250" spans="1:14" ht="22.5" customHeight="1">
      <c r="A250" s="82">
        <v>3241</v>
      </c>
      <c r="B250" s="205" t="s">
        <v>164</v>
      </c>
      <c r="C250" s="118">
        <v>15912</v>
      </c>
      <c r="D250" s="118">
        <v>0</v>
      </c>
      <c r="E250" s="118">
        <v>0</v>
      </c>
      <c r="F250" s="118"/>
      <c r="G250" s="118">
        <v>0</v>
      </c>
      <c r="H250" s="81">
        <v>0</v>
      </c>
      <c r="I250" s="118">
        <v>0</v>
      </c>
      <c r="J250" s="118">
        <v>15912</v>
      </c>
      <c r="K250" s="118">
        <v>0</v>
      </c>
      <c r="L250" s="118">
        <v>0</v>
      </c>
      <c r="M250" s="118">
        <v>0</v>
      </c>
      <c r="N250" s="81"/>
    </row>
    <row r="251" spans="1:14" ht="12.75" customHeight="1">
      <c r="A251" s="82"/>
      <c r="B251" s="205"/>
      <c r="C251" s="118">
        <v>0</v>
      </c>
      <c r="D251" s="118">
        <v>0</v>
      </c>
      <c r="E251" s="118">
        <v>0</v>
      </c>
      <c r="F251" s="118">
        <v>0</v>
      </c>
      <c r="G251" s="118">
        <v>0</v>
      </c>
      <c r="H251" s="81">
        <v>0</v>
      </c>
      <c r="I251" s="118">
        <v>0</v>
      </c>
      <c r="J251" s="118">
        <v>0</v>
      </c>
      <c r="K251" s="118">
        <v>0</v>
      </c>
      <c r="L251" s="118">
        <v>0</v>
      </c>
      <c r="M251" s="118">
        <v>0</v>
      </c>
      <c r="N251" s="81"/>
    </row>
    <row r="252" spans="1:14" ht="12.75" customHeight="1">
      <c r="A252" s="100" t="s">
        <v>165</v>
      </c>
      <c r="B252" s="215"/>
      <c r="C252" s="213">
        <v>262592</v>
      </c>
      <c r="D252" s="213">
        <v>0</v>
      </c>
      <c r="E252" s="213">
        <v>67576</v>
      </c>
      <c r="F252" s="213">
        <f>F253</f>
        <v>21216</v>
      </c>
      <c r="G252" s="213">
        <v>72400</v>
      </c>
      <c r="H252" s="214">
        <f>H253</f>
        <v>0</v>
      </c>
      <c r="I252" s="213">
        <v>81000</v>
      </c>
      <c r="J252" s="213">
        <f>J253</f>
        <v>0</v>
      </c>
      <c r="K252" s="213">
        <v>20400</v>
      </c>
      <c r="L252" s="262">
        <v>262592</v>
      </c>
      <c r="M252" s="262">
        <v>262592</v>
      </c>
      <c r="N252" s="81"/>
    </row>
    <row r="253" spans="1:14" ht="12.75" customHeight="1">
      <c r="A253" s="73">
        <v>4</v>
      </c>
      <c r="B253" s="89" t="s">
        <v>30</v>
      </c>
      <c r="C253" s="121">
        <v>262592</v>
      </c>
      <c r="D253" s="121">
        <v>0</v>
      </c>
      <c r="E253" s="121">
        <v>67576</v>
      </c>
      <c r="F253" s="121">
        <f>F254</f>
        <v>21216</v>
      </c>
      <c r="G253" s="121">
        <v>72400</v>
      </c>
      <c r="H253" s="90">
        <f>H254</f>
        <v>0</v>
      </c>
      <c r="I253" s="121">
        <v>81000</v>
      </c>
      <c r="J253" s="121">
        <f>J254</f>
        <v>0</v>
      </c>
      <c r="K253" s="121">
        <v>20400</v>
      </c>
      <c r="L253" s="260">
        <v>262592</v>
      </c>
      <c r="M253" s="260">
        <v>262592</v>
      </c>
      <c r="N253" s="81"/>
    </row>
    <row r="254" spans="1:14" ht="12.75" customHeight="1">
      <c r="A254" s="76">
        <v>42</v>
      </c>
      <c r="B254" s="77" t="s">
        <v>31</v>
      </c>
      <c r="C254" s="116">
        <v>262592</v>
      </c>
      <c r="D254" s="116">
        <v>0</v>
      </c>
      <c r="E254" s="116">
        <v>67576</v>
      </c>
      <c r="F254" s="116">
        <f>F255+F262</f>
        <v>21216</v>
      </c>
      <c r="G254" s="116">
        <v>72400</v>
      </c>
      <c r="H254" s="78">
        <f>H255+H262</f>
        <v>0</v>
      </c>
      <c r="I254" s="116">
        <v>81000</v>
      </c>
      <c r="J254" s="116">
        <f>J255+J262</f>
        <v>0</v>
      </c>
      <c r="K254" s="116">
        <v>20400</v>
      </c>
      <c r="L254" s="169">
        <v>262592</v>
      </c>
      <c r="M254" s="169">
        <v>262592</v>
      </c>
      <c r="N254" s="81"/>
    </row>
    <row r="255" spans="1:14" ht="12.75" customHeight="1">
      <c r="A255" s="79">
        <v>422</v>
      </c>
      <c r="B255" s="80" t="s">
        <v>29</v>
      </c>
      <c r="C255" s="117">
        <v>242192</v>
      </c>
      <c r="D255" s="117">
        <v>0</v>
      </c>
      <c r="E255" s="117">
        <v>62476</v>
      </c>
      <c r="F255" s="117">
        <f>F256+F260+F261</f>
        <v>21216</v>
      </c>
      <c r="G255" s="117">
        <v>62200</v>
      </c>
      <c r="H255" s="91">
        <f>H256+H260+H261</f>
        <v>0</v>
      </c>
      <c r="I255" s="117">
        <v>81000</v>
      </c>
      <c r="J255" s="117">
        <f>J256+J260+J261</f>
        <v>0</v>
      </c>
      <c r="K255" s="117">
        <v>15300</v>
      </c>
      <c r="L255" s="117">
        <v>0</v>
      </c>
      <c r="M255" s="117">
        <v>0</v>
      </c>
      <c r="N255" s="81"/>
    </row>
    <row r="256" spans="1:14" s="5" customFormat="1" ht="12" customHeight="1">
      <c r="A256" s="82">
        <v>4221</v>
      </c>
      <c r="B256" s="83" t="s">
        <v>63</v>
      </c>
      <c r="C256" s="118">
        <v>127176</v>
      </c>
      <c r="D256" s="118">
        <v>0</v>
      </c>
      <c r="E256" s="118">
        <v>42876</v>
      </c>
      <c r="F256" s="118">
        <v>0</v>
      </c>
      <c r="G256" s="118">
        <v>0</v>
      </c>
      <c r="H256" s="81">
        <v>0</v>
      </c>
      <c r="I256" s="118">
        <v>81000</v>
      </c>
      <c r="J256" s="118">
        <v>0</v>
      </c>
      <c r="K256" s="118">
        <v>3300</v>
      </c>
      <c r="L256" s="118">
        <v>0</v>
      </c>
      <c r="M256" s="118">
        <v>0</v>
      </c>
      <c r="N256" s="81"/>
    </row>
    <row r="257" spans="1:14" ht="12.75">
      <c r="A257" s="82">
        <v>4224</v>
      </c>
      <c r="B257" s="83" t="s">
        <v>126</v>
      </c>
      <c r="C257" s="118">
        <v>10000</v>
      </c>
      <c r="D257" s="118">
        <v>0</v>
      </c>
      <c r="E257" s="118">
        <v>0</v>
      </c>
      <c r="F257" s="118">
        <v>0</v>
      </c>
      <c r="G257" s="118">
        <v>10000</v>
      </c>
      <c r="H257" s="81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91">
        <f>N258</f>
        <v>0</v>
      </c>
    </row>
    <row r="258" spans="1:14" ht="12.75" customHeight="1">
      <c r="A258" s="82">
        <v>4222</v>
      </c>
      <c r="B258" s="83" t="s">
        <v>124</v>
      </c>
      <c r="C258" s="118">
        <v>16000</v>
      </c>
      <c r="D258" s="118">
        <v>0</v>
      </c>
      <c r="E258" s="118">
        <v>4000</v>
      </c>
      <c r="F258" s="118">
        <v>0</v>
      </c>
      <c r="G258" s="218">
        <v>0</v>
      </c>
      <c r="H258" s="81">
        <v>0</v>
      </c>
      <c r="I258" s="118">
        <v>0</v>
      </c>
      <c r="J258" s="118">
        <v>0</v>
      </c>
      <c r="K258" s="118">
        <v>12000</v>
      </c>
      <c r="L258" s="118">
        <v>0</v>
      </c>
      <c r="M258" s="118">
        <v>0</v>
      </c>
      <c r="N258" s="81"/>
    </row>
    <row r="259" spans="1:14" ht="12.75">
      <c r="A259" s="82">
        <v>4225</v>
      </c>
      <c r="B259" s="83" t="s">
        <v>125</v>
      </c>
      <c r="C259" s="118">
        <v>52200</v>
      </c>
      <c r="D259" s="118">
        <v>0</v>
      </c>
      <c r="E259" s="118">
        <v>0</v>
      </c>
      <c r="F259" s="118">
        <v>0</v>
      </c>
      <c r="G259" s="118">
        <v>52200</v>
      </c>
      <c r="H259" s="81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81"/>
    </row>
    <row r="260" spans="1:14" s="5" customFormat="1" ht="12.75">
      <c r="A260" s="82">
        <v>4223</v>
      </c>
      <c r="B260" s="83" t="s">
        <v>81</v>
      </c>
      <c r="C260" s="118">
        <v>10300</v>
      </c>
      <c r="D260" s="118">
        <v>0</v>
      </c>
      <c r="E260" s="118">
        <v>10300</v>
      </c>
      <c r="F260" s="118">
        <v>0</v>
      </c>
      <c r="G260" s="118">
        <v>0</v>
      </c>
      <c r="H260" s="81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99">
        <f>'PLAN RASHODA I IZDATAKA'!N261</f>
        <v>215000</v>
      </c>
    </row>
    <row r="261" spans="1:14" s="5" customFormat="1" ht="26.25">
      <c r="A261" s="82">
        <v>4227</v>
      </c>
      <c r="B261" s="83" t="s">
        <v>64</v>
      </c>
      <c r="C261" s="118">
        <v>26516</v>
      </c>
      <c r="D261" s="118">
        <v>0</v>
      </c>
      <c r="E261" s="118">
        <v>5300</v>
      </c>
      <c r="F261" s="118">
        <v>21216</v>
      </c>
      <c r="G261" s="118">
        <v>0</v>
      </c>
      <c r="H261" s="81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90">
        <f>N262</f>
        <v>215000</v>
      </c>
    </row>
    <row r="262" spans="1:14" s="5" customFormat="1" ht="26.25">
      <c r="A262" s="79">
        <v>424</v>
      </c>
      <c r="B262" s="80" t="s">
        <v>32</v>
      </c>
      <c r="C262" s="117">
        <v>20400</v>
      </c>
      <c r="D262" s="117">
        <f>D263</f>
        <v>0</v>
      </c>
      <c r="E262" s="117">
        <v>5100</v>
      </c>
      <c r="F262" s="117">
        <f>F263</f>
        <v>0</v>
      </c>
      <c r="G262" s="117">
        <v>10200</v>
      </c>
      <c r="H262" s="91">
        <v>0</v>
      </c>
      <c r="I262" s="117">
        <f>I263</f>
        <v>0</v>
      </c>
      <c r="J262" s="117">
        <f>J263</f>
        <v>0</v>
      </c>
      <c r="K262" s="117">
        <v>5100</v>
      </c>
      <c r="L262" s="117">
        <v>0</v>
      </c>
      <c r="M262" s="117">
        <v>0</v>
      </c>
      <c r="N262" s="116">
        <v>215000</v>
      </c>
    </row>
    <row r="263" spans="1:14" s="5" customFormat="1" ht="12.75">
      <c r="A263" s="82">
        <v>4241</v>
      </c>
      <c r="B263" s="83" t="s">
        <v>65</v>
      </c>
      <c r="C263" s="118">
        <v>20400</v>
      </c>
      <c r="D263" s="118">
        <v>0</v>
      </c>
      <c r="E263" s="118">
        <v>5100</v>
      </c>
      <c r="F263" s="118">
        <v>0</v>
      </c>
      <c r="G263" s="118">
        <v>10200</v>
      </c>
      <c r="H263" s="81">
        <v>0</v>
      </c>
      <c r="I263" s="118">
        <v>0</v>
      </c>
      <c r="J263" s="118">
        <v>0</v>
      </c>
      <c r="K263" s="118">
        <v>5100</v>
      </c>
      <c r="L263" s="118">
        <v>0</v>
      </c>
      <c r="M263" s="118">
        <v>0</v>
      </c>
      <c r="N263" s="91">
        <f>N264</f>
        <v>0</v>
      </c>
    </row>
    <row r="264" spans="1:14" ht="12" customHeight="1">
      <c r="A264" s="82"/>
      <c r="B264" s="83"/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81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81"/>
    </row>
    <row r="265" spans="1:14" ht="18" customHeight="1">
      <c r="A265" s="303" t="s">
        <v>166</v>
      </c>
      <c r="B265" s="304"/>
      <c r="C265" s="213">
        <v>5000</v>
      </c>
      <c r="D265" s="213">
        <v>0</v>
      </c>
      <c r="E265" s="213">
        <f>'PLAN RASHODA I IZDATAKA'!E266</f>
        <v>5000</v>
      </c>
      <c r="F265" s="213">
        <f>'PLAN RASHODA I IZDATAKA'!F266</f>
        <v>0</v>
      </c>
      <c r="G265" s="213">
        <f>'PLAN RASHODA I IZDATAKA'!G266</f>
        <v>0</v>
      </c>
      <c r="H265" s="214">
        <f>'PLAN RASHODA I IZDATAKA'!H266</f>
        <v>0</v>
      </c>
      <c r="I265" s="213">
        <f>'PLAN RASHODA I IZDATAKA'!I266</f>
        <v>0</v>
      </c>
      <c r="J265" s="213">
        <f aca="true" t="shared" si="27" ref="J265:M268">J266</f>
        <v>0</v>
      </c>
      <c r="K265" s="213">
        <f t="shared" si="27"/>
        <v>0</v>
      </c>
      <c r="L265" s="213">
        <v>5000</v>
      </c>
      <c r="M265" s="213">
        <v>5000</v>
      </c>
      <c r="N265" s="81"/>
    </row>
    <row r="266" spans="1:14" ht="27" customHeight="1">
      <c r="A266" s="73">
        <v>4</v>
      </c>
      <c r="B266" s="89" t="s">
        <v>30</v>
      </c>
      <c r="C266" s="121">
        <v>5000</v>
      </c>
      <c r="D266" s="121">
        <v>0</v>
      </c>
      <c r="E266" s="121">
        <f aca="true" t="shared" si="28" ref="E266:I267">E267</f>
        <v>5000</v>
      </c>
      <c r="F266" s="121">
        <f t="shared" si="28"/>
        <v>0</v>
      </c>
      <c r="G266" s="121">
        <f t="shared" si="28"/>
        <v>0</v>
      </c>
      <c r="H266" s="90">
        <f t="shared" si="28"/>
        <v>0</v>
      </c>
      <c r="I266" s="121">
        <f t="shared" si="28"/>
        <v>0</v>
      </c>
      <c r="J266" s="121">
        <f t="shared" si="27"/>
        <v>0</v>
      </c>
      <c r="K266" s="121">
        <f t="shared" si="27"/>
        <v>0</v>
      </c>
      <c r="L266" s="121">
        <v>5000</v>
      </c>
      <c r="M266" s="121">
        <v>5000</v>
      </c>
      <c r="N266" s="87" t="e">
        <f>N267</f>
        <v>#REF!</v>
      </c>
    </row>
    <row r="267" spans="1:14" ht="26.25" customHeight="1">
      <c r="A267" s="76">
        <v>45</v>
      </c>
      <c r="B267" s="77" t="s">
        <v>68</v>
      </c>
      <c r="C267" s="116">
        <v>5000</v>
      </c>
      <c r="D267" s="116">
        <v>0</v>
      </c>
      <c r="E267" s="116">
        <f t="shared" si="28"/>
        <v>5000</v>
      </c>
      <c r="F267" s="116">
        <f t="shared" si="28"/>
        <v>0</v>
      </c>
      <c r="G267" s="116">
        <f t="shared" si="28"/>
        <v>0</v>
      </c>
      <c r="H267" s="78">
        <f t="shared" si="28"/>
        <v>0</v>
      </c>
      <c r="I267" s="116">
        <f t="shared" si="28"/>
        <v>0</v>
      </c>
      <c r="J267" s="116">
        <f t="shared" si="27"/>
        <v>0</v>
      </c>
      <c r="K267" s="116">
        <f t="shared" si="27"/>
        <v>0</v>
      </c>
      <c r="L267" s="116">
        <v>5000</v>
      </c>
      <c r="M267" s="116">
        <v>5000</v>
      </c>
      <c r="N267" s="88" t="e">
        <f>N268</f>
        <v>#REF!</v>
      </c>
    </row>
    <row r="268" spans="1:14" ht="24.75" customHeight="1">
      <c r="A268" s="79">
        <v>451</v>
      </c>
      <c r="B268" s="80" t="s">
        <v>69</v>
      </c>
      <c r="C268" s="117">
        <f>SUM(D268:M268)</f>
        <v>5000</v>
      </c>
      <c r="D268" s="117">
        <v>0</v>
      </c>
      <c r="E268" s="117">
        <v>5000</v>
      </c>
      <c r="F268" s="117">
        <f>F269</f>
        <v>0</v>
      </c>
      <c r="G268" s="117">
        <f>G269</f>
        <v>0</v>
      </c>
      <c r="H268" s="91">
        <f>H269</f>
        <v>0</v>
      </c>
      <c r="I268" s="117">
        <f>I269</f>
        <v>0</v>
      </c>
      <c r="J268" s="117">
        <f t="shared" si="27"/>
        <v>0</v>
      </c>
      <c r="K268" s="117">
        <f t="shared" si="27"/>
        <v>0</v>
      </c>
      <c r="L268" s="117">
        <f t="shared" si="27"/>
        <v>0</v>
      </c>
      <c r="M268" s="117">
        <f t="shared" si="27"/>
        <v>0</v>
      </c>
      <c r="N268" s="90" t="e">
        <f>N269</f>
        <v>#REF!</v>
      </c>
    </row>
    <row r="269" spans="1:14" ht="26.25">
      <c r="A269" s="82">
        <v>4511</v>
      </c>
      <c r="B269" s="83" t="s">
        <v>69</v>
      </c>
      <c r="C269" s="118">
        <f>SUM(D269:M269)</f>
        <v>5000</v>
      </c>
      <c r="D269" s="118">
        <v>0</v>
      </c>
      <c r="E269" s="118">
        <v>5000</v>
      </c>
      <c r="F269" s="118">
        <v>0</v>
      </c>
      <c r="G269" s="118">
        <v>0</v>
      </c>
      <c r="H269" s="81">
        <v>0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78" t="e">
        <f>N270</f>
        <v>#REF!</v>
      </c>
    </row>
    <row r="270" spans="1:14" ht="12.75">
      <c r="A270" s="82"/>
      <c r="B270" s="83"/>
      <c r="C270" s="118">
        <v>0</v>
      </c>
      <c r="D270" s="118">
        <v>0</v>
      </c>
      <c r="E270" s="118"/>
      <c r="F270" s="118">
        <v>0</v>
      </c>
      <c r="G270" s="118">
        <v>0</v>
      </c>
      <c r="H270" s="81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91" t="e">
        <f>#REF!</f>
        <v>#REF!</v>
      </c>
    </row>
    <row r="271" spans="1:14" ht="27" customHeight="1">
      <c r="A271" s="298" t="s">
        <v>133</v>
      </c>
      <c r="B271" s="298"/>
      <c r="C271" s="213">
        <v>174000</v>
      </c>
      <c r="D271" s="213">
        <v>0</v>
      </c>
      <c r="E271" s="213">
        <f aca="true" t="shared" si="29" ref="E271:H274">E272</f>
        <v>0</v>
      </c>
      <c r="F271" s="213">
        <f t="shared" si="29"/>
        <v>0</v>
      </c>
      <c r="G271" s="213">
        <f t="shared" si="29"/>
        <v>0</v>
      </c>
      <c r="H271" s="214">
        <f t="shared" si="29"/>
        <v>0</v>
      </c>
      <c r="I271" s="213">
        <v>174000</v>
      </c>
      <c r="J271" s="213">
        <f>J272</f>
        <v>0</v>
      </c>
      <c r="K271" s="213">
        <v>0</v>
      </c>
      <c r="L271" s="262">
        <v>174000</v>
      </c>
      <c r="M271" s="262">
        <v>174000</v>
      </c>
      <c r="N271" s="81"/>
    </row>
    <row r="272" spans="1:14" ht="14.25" customHeight="1">
      <c r="A272" s="101">
        <v>3</v>
      </c>
      <c r="B272" s="93" t="s">
        <v>17</v>
      </c>
      <c r="C272" s="121">
        <v>174000</v>
      </c>
      <c r="D272" s="121">
        <v>0</v>
      </c>
      <c r="E272" s="121">
        <f t="shared" si="29"/>
        <v>0</v>
      </c>
      <c r="F272" s="121">
        <f t="shared" si="29"/>
        <v>0</v>
      </c>
      <c r="G272" s="121">
        <f t="shared" si="29"/>
        <v>0</v>
      </c>
      <c r="H272" s="90">
        <f t="shared" si="29"/>
        <v>0</v>
      </c>
      <c r="I272" s="121">
        <v>174000</v>
      </c>
      <c r="J272" s="121">
        <f>J273</f>
        <v>0</v>
      </c>
      <c r="K272" s="121">
        <v>0</v>
      </c>
      <c r="L272" s="260">
        <v>174000</v>
      </c>
      <c r="M272" s="260">
        <v>174000</v>
      </c>
      <c r="N272" s="81"/>
    </row>
    <row r="273" spans="1:14" ht="12.75" customHeight="1">
      <c r="A273" s="94">
        <v>32</v>
      </c>
      <c r="B273" s="95" t="s">
        <v>22</v>
      </c>
      <c r="C273" s="116">
        <v>174000</v>
      </c>
      <c r="D273" s="116">
        <v>0</v>
      </c>
      <c r="E273" s="116">
        <f t="shared" si="29"/>
        <v>0</v>
      </c>
      <c r="F273" s="116">
        <f t="shared" si="29"/>
        <v>0</v>
      </c>
      <c r="G273" s="116">
        <f t="shared" si="29"/>
        <v>0</v>
      </c>
      <c r="H273" s="78">
        <f t="shared" si="29"/>
        <v>0</v>
      </c>
      <c r="I273" s="116">
        <v>174000</v>
      </c>
      <c r="J273" s="116">
        <f>J274</f>
        <v>0</v>
      </c>
      <c r="K273" s="116">
        <v>0</v>
      </c>
      <c r="L273" s="169">
        <v>174000</v>
      </c>
      <c r="M273" s="169">
        <v>174000</v>
      </c>
      <c r="N273" s="81"/>
    </row>
    <row r="274" spans="1:14" ht="12.75" customHeight="1">
      <c r="A274" s="96">
        <v>323</v>
      </c>
      <c r="B274" s="97" t="s">
        <v>25</v>
      </c>
      <c r="C274" s="117">
        <v>174000</v>
      </c>
      <c r="D274" s="117">
        <v>0</v>
      </c>
      <c r="E274" s="117">
        <f t="shared" si="29"/>
        <v>0</v>
      </c>
      <c r="F274" s="117">
        <f t="shared" si="29"/>
        <v>0</v>
      </c>
      <c r="G274" s="117">
        <f t="shared" si="29"/>
        <v>0</v>
      </c>
      <c r="H274" s="91">
        <f t="shared" si="29"/>
        <v>0</v>
      </c>
      <c r="I274" s="117">
        <v>174000</v>
      </c>
      <c r="J274" s="117">
        <f>J275</f>
        <v>0</v>
      </c>
      <c r="K274" s="117">
        <f>K275</f>
        <v>0</v>
      </c>
      <c r="L274" s="117">
        <f>L275</f>
        <v>0</v>
      </c>
      <c r="M274" s="117">
        <f>M275</f>
        <v>0</v>
      </c>
      <c r="N274" s="81"/>
    </row>
    <row r="275" spans="1:14" ht="12.75" customHeight="1">
      <c r="A275" s="82">
        <v>3232</v>
      </c>
      <c r="B275" s="83" t="s">
        <v>52</v>
      </c>
      <c r="C275" s="118">
        <v>174000</v>
      </c>
      <c r="D275" s="118">
        <v>0</v>
      </c>
      <c r="E275" s="118">
        <v>0</v>
      </c>
      <c r="F275" s="118">
        <v>0</v>
      </c>
      <c r="G275" s="118">
        <v>0</v>
      </c>
      <c r="H275" s="81">
        <v>0</v>
      </c>
      <c r="I275" s="118">
        <v>174000</v>
      </c>
      <c r="J275" s="118">
        <v>0</v>
      </c>
      <c r="K275" s="118">
        <v>0</v>
      </c>
      <c r="L275" s="118">
        <v>0</v>
      </c>
      <c r="M275" s="118">
        <v>0</v>
      </c>
      <c r="N275" s="81"/>
    </row>
    <row r="276" spans="1:14" ht="12.75" customHeight="1">
      <c r="A276" s="82"/>
      <c r="B276" s="83"/>
      <c r="C276" s="118">
        <v>0</v>
      </c>
      <c r="D276" s="118">
        <v>0</v>
      </c>
      <c r="E276" s="118">
        <v>0</v>
      </c>
      <c r="F276" s="118"/>
      <c r="G276" s="118">
        <v>0</v>
      </c>
      <c r="H276" s="81">
        <v>0</v>
      </c>
      <c r="I276" s="118"/>
      <c r="J276" s="118">
        <v>0</v>
      </c>
      <c r="K276" s="118">
        <v>0</v>
      </c>
      <c r="L276" s="118">
        <v>0</v>
      </c>
      <c r="M276" s="118">
        <v>0</v>
      </c>
      <c r="N276" s="81"/>
    </row>
    <row r="277" spans="1:14" ht="26.25" customHeight="1">
      <c r="A277" s="298" t="s">
        <v>173</v>
      </c>
      <c r="B277" s="298"/>
      <c r="C277" s="213">
        <v>384200</v>
      </c>
      <c r="D277" s="213">
        <v>0</v>
      </c>
      <c r="E277" s="213">
        <v>0</v>
      </c>
      <c r="F277" s="213">
        <v>0</v>
      </c>
      <c r="G277" s="213">
        <v>231200</v>
      </c>
      <c r="H277" s="214">
        <v>0</v>
      </c>
      <c r="I277" s="213">
        <v>153000</v>
      </c>
      <c r="J277" s="213">
        <v>0</v>
      </c>
      <c r="K277" s="213">
        <v>0</v>
      </c>
      <c r="L277" s="262">
        <v>384200</v>
      </c>
      <c r="M277" s="262">
        <v>384200</v>
      </c>
      <c r="N277" s="81"/>
    </row>
    <row r="278" spans="1:14" ht="12" customHeight="1">
      <c r="A278" s="73">
        <v>3</v>
      </c>
      <c r="B278" s="89" t="s">
        <v>17</v>
      </c>
      <c r="C278" s="121">
        <v>153000</v>
      </c>
      <c r="D278" s="233">
        <v>0</v>
      </c>
      <c r="E278" s="202">
        <v>0</v>
      </c>
      <c r="F278" s="233">
        <v>0</v>
      </c>
      <c r="G278" s="121">
        <v>0</v>
      </c>
      <c r="H278" s="89">
        <v>0</v>
      </c>
      <c r="I278" s="121">
        <v>153000</v>
      </c>
      <c r="J278" s="233">
        <v>0</v>
      </c>
      <c r="K278" s="202">
        <v>0</v>
      </c>
      <c r="L278" s="260">
        <v>153000</v>
      </c>
      <c r="M278" s="260">
        <v>153000</v>
      </c>
      <c r="N278" s="81"/>
    </row>
    <row r="279" spans="1:14" ht="12" customHeight="1">
      <c r="A279" s="76">
        <v>37</v>
      </c>
      <c r="B279" s="77" t="s">
        <v>22</v>
      </c>
      <c r="C279" s="116">
        <v>153000</v>
      </c>
      <c r="D279" s="234">
        <v>0</v>
      </c>
      <c r="E279" s="228">
        <v>0</v>
      </c>
      <c r="F279" s="234">
        <v>0</v>
      </c>
      <c r="G279" s="116">
        <v>0</v>
      </c>
      <c r="H279" s="77">
        <v>0</v>
      </c>
      <c r="I279" s="116">
        <v>153000</v>
      </c>
      <c r="J279" s="234">
        <v>0</v>
      </c>
      <c r="K279" s="228">
        <v>0</v>
      </c>
      <c r="L279" s="169">
        <v>153000</v>
      </c>
      <c r="M279" s="169">
        <v>153000</v>
      </c>
      <c r="N279" s="81"/>
    </row>
    <row r="280" spans="1:14" ht="24" customHeight="1">
      <c r="A280" s="79">
        <v>372</v>
      </c>
      <c r="B280" s="80" t="s">
        <v>123</v>
      </c>
      <c r="C280" s="116">
        <v>153000</v>
      </c>
      <c r="D280" s="234">
        <v>0</v>
      </c>
      <c r="E280" s="228">
        <v>0</v>
      </c>
      <c r="F280" s="234">
        <v>0</v>
      </c>
      <c r="G280" s="116">
        <v>0</v>
      </c>
      <c r="H280" s="77">
        <v>0</v>
      </c>
      <c r="I280" s="116">
        <v>153000</v>
      </c>
      <c r="J280" s="234">
        <v>0</v>
      </c>
      <c r="K280" s="228">
        <v>0</v>
      </c>
      <c r="L280" s="228">
        <v>0</v>
      </c>
      <c r="M280" s="228">
        <v>0</v>
      </c>
      <c r="N280" s="81"/>
    </row>
    <row r="281" spans="1:14" ht="13.5" customHeight="1">
      <c r="A281" s="82">
        <v>3722</v>
      </c>
      <c r="B281" s="83" t="s">
        <v>111</v>
      </c>
      <c r="C281" s="118">
        <v>153000</v>
      </c>
      <c r="D281" s="203">
        <v>0</v>
      </c>
      <c r="E281" s="118">
        <v>0</v>
      </c>
      <c r="F281" s="118">
        <v>0</v>
      </c>
      <c r="G281" s="118">
        <v>0</v>
      </c>
      <c r="H281" s="81">
        <v>0</v>
      </c>
      <c r="I281" s="118">
        <v>153000</v>
      </c>
      <c r="J281" s="118">
        <v>0</v>
      </c>
      <c r="K281" s="221">
        <v>0</v>
      </c>
      <c r="L281" s="221">
        <v>0</v>
      </c>
      <c r="M281" s="221">
        <v>0</v>
      </c>
      <c r="N281" s="81"/>
    </row>
    <row r="282" spans="1:14" ht="26.25">
      <c r="A282" s="73">
        <v>4</v>
      </c>
      <c r="B282" s="89" t="s">
        <v>141</v>
      </c>
      <c r="C282" s="121">
        <v>231200</v>
      </c>
      <c r="D282" s="199">
        <v>0</v>
      </c>
      <c r="E282" s="202">
        <v>0</v>
      </c>
      <c r="F282" s="233">
        <v>0</v>
      </c>
      <c r="G282" s="121">
        <v>231200</v>
      </c>
      <c r="H282" s="89">
        <v>0</v>
      </c>
      <c r="I282" s="121">
        <v>0</v>
      </c>
      <c r="J282" s="233">
        <v>0</v>
      </c>
      <c r="K282" s="118">
        <v>0</v>
      </c>
      <c r="L282" s="260">
        <v>231200</v>
      </c>
      <c r="M282" s="258">
        <v>231200</v>
      </c>
      <c r="N282" s="44"/>
    </row>
    <row r="283" spans="1:14" ht="26.25">
      <c r="A283" s="73">
        <v>42</v>
      </c>
      <c r="B283" s="77" t="s">
        <v>142</v>
      </c>
      <c r="C283" s="116">
        <v>231200</v>
      </c>
      <c r="D283" s="116">
        <v>0</v>
      </c>
      <c r="E283" s="228">
        <v>0</v>
      </c>
      <c r="F283" s="234">
        <v>0</v>
      </c>
      <c r="G283" s="116">
        <v>231200</v>
      </c>
      <c r="H283" s="77">
        <v>0</v>
      </c>
      <c r="I283" s="116">
        <v>0</v>
      </c>
      <c r="J283" s="234">
        <v>0</v>
      </c>
      <c r="K283" s="228">
        <v>0</v>
      </c>
      <c r="L283" s="169">
        <v>231200</v>
      </c>
      <c r="M283" s="169">
        <v>231200</v>
      </c>
      <c r="N283" s="1"/>
    </row>
    <row r="284" spans="1:14" ht="26.25">
      <c r="A284" s="79">
        <v>424</v>
      </c>
      <c r="B284" s="80" t="s">
        <v>143</v>
      </c>
      <c r="C284" s="117">
        <v>231200</v>
      </c>
      <c r="D284" s="118">
        <v>0</v>
      </c>
      <c r="E284" s="118">
        <v>0</v>
      </c>
      <c r="F284" s="118">
        <v>0</v>
      </c>
      <c r="G284" s="118">
        <v>231200</v>
      </c>
      <c r="H284" s="81">
        <v>0</v>
      </c>
      <c r="I284" s="118">
        <v>0</v>
      </c>
      <c r="J284" s="118">
        <v>0</v>
      </c>
      <c r="K284" s="118">
        <v>0</v>
      </c>
      <c r="L284" s="118">
        <v>0</v>
      </c>
      <c r="M284" s="118">
        <v>0</v>
      </c>
      <c r="N284" s="1"/>
    </row>
    <row r="285" spans="1:14" ht="12.75">
      <c r="A285" s="82">
        <v>4241</v>
      </c>
      <c r="B285" s="83" t="s">
        <v>144</v>
      </c>
      <c r="C285" s="118">
        <v>231200</v>
      </c>
      <c r="D285" s="118">
        <v>0</v>
      </c>
      <c r="E285" s="118">
        <v>0</v>
      </c>
      <c r="F285" s="118">
        <v>0</v>
      </c>
      <c r="G285" s="118">
        <v>231200</v>
      </c>
      <c r="H285" s="81">
        <v>0</v>
      </c>
      <c r="I285" s="118"/>
      <c r="J285" s="118"/>
      <c r="K285" s="118"/>
      <c r="L285" s="118"/>
      <c r="M285" s="118"/>
      <c r="N285" s="1"/>
    </row>
    <row r="286" spans="1:14" ht="12.75">
      <c r="A286" s="312" t="s">
        <v>67</v>
      </c>
      <c r="B286" s="312"/>
      <c r="C286" s="123">
        <v>16162190.48</v>
      </c>
      <c r="D286" s="123">
        <v>4150610.48</v>
      </c>
      <c r="E286" s="171">
        <v>300000</v>
      </c>
      <c r="F286" s="259">
        <v>712210</v>
      </c>
      <c r="G286" s="171">
        <v>10172060</v>
      </c>
      <c r="H286" s="123">
        <v>0</v>
      </c>
      <c r="I286" s="123">
        <v>751300</v>
      </c>
      <c r="J286" s="123">
        <v>15912</v>
      </c>
      <c r="K286" s="123">
        <v>60098</v>
      </c>
      <c r="L286" s="171">
        <v>16162190.48</v>
      </c>
      <c r="M286" s="171">
        <v>16162190.48</v>
      </c>
      <c r="N286" s="1"/>
    </row>
    <row r="287" spans="1:14" ht="12.75">
      <c r="A287" s="55"/>
      <c r="B287" s="8"/>
      <c r="C287" s="114"/>
      <c r="D287" s="114"/>
      <c r="E287" s="170"/>
      <c r="F287" s="44"/>
      <c r="G287" s="44"/>
      <c r="H287" s="44"/>
      <c r="I287" s="44"/>
      <c r="J287" s="114"/>
      <c r="K287" s="114"/>
      <c r="L287" s="114"/>
      <c r="M287" s="44"/>
      <c r="N287" s="1"/>
    </row>
    <row r="288" spans="1:14" ht="12.75">
      <c r="A288" s="313" t="s">
        <v>180</v>
      </c>
      <c r="B288" s="30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56"/>
      <c r="B289" s="8"/>
      <c r="C289" s="1"/>
      <c r="D289" s="1"/>
      <c r="E289" s="1"/>
      <c r="F289" s="1"/>
      <c r="G289" s="1"/>
      <c r="H289" s="1"/>
      <c r="I289" s="1"/>
      <c r="J289" s="305" t="s">
        <v>115</v>
      </c>
      <c r="K289" s="305"/>
      <c r="L289" s="305"/>
      <c r="M289" s="306"/>
      <c r="N289" s="1"/>
    </row>
    <row r="290" spans="1:14" ht="12.75">
      <c r="A290" s="56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56"/>
      <c r="B291" s="8"/>
      <c r="C291" s="1"/>
      <c r="D291" s="1"/>
      <c r="E291" s="1"/>
      <c r="F291" s="1"/>
      <c r="G291" s="1"/>
      <c r="H291" s="1"/>
      <c r="I291" s="1"/>
      <c r="J291" s="305" t="s">
        <v>118</v>
      </c>
      <c r="K291" s="305"/>
      <c r="L291" s="305"/>
      <c r="M291" s="306"/>
      <c r="N291" s="1"/>
    </row>
    <row r="292" spans="1:14" ht="12.75">
      <c r="A292" s="56"/>
      <c r="B292" s="8"/>
      <c r="C292" s="1"/>
      <c r="D292" s="1"/>
      <c r="E292" s="1"/>
      <c r="F292" s="1"/>
      <c r="G292" s="1"/>
      <c r="H292" s="1"/>
      <c r="I292" s="1"/>
      <c r="J292" s="305" t="s">
        <v>117</v>
      </c>
      <c r="K292" s="305"/>
      <c r="L292" s="305"/>
      <c r="M292" s="306"/>
      <c r="N292" s="1"/>
    </row>
    <row r="293" spans="1:14" ht="12.75">
      <c r="A293" s="56"/>
      <c r="B293" s="8"/>
      <c r="C293" s="1"/>
      <c r="D293" s="1"/>
      <c r="E293" s="1"/>
      <c r="F293" s="1"/>
      <c r="G293" s="1"/>
      <c r="H293" s="1"/>
      <c r="I293" s="1"/>
      <c r="J293" s="306"/>
      <c r="K293" s="306"/>
      <c r="L293" s="306"/>
      <c r="M293" s="306"/>
      <c r="N293" s="1"/>
    </row>
    <row r="294" spans="1:14" ht="12.75">
      <c r="A294" s="56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56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56"/>
      <c r="B296" s="8"/>
      <c r="C296" s="1"/>
      <c r="D296" s="1"/>
      <c r="E296" s="1"/>
      <c r="F296" s="1"/>
      <c r="G296" s="1"/>
      <c r="H296" s="1" t="s">
        <v>90</v>
      </c>
      <c r="I296" s="1"/>
      <c r="J296" s="1"/>
      <c r="K296" s="1"/>
      <c r="L296" s="1"/>
      <c r="M296" s="1"/>
      <c r="N296" s="1"/>
    </row>
    <row r="297" spans="1:14" ht="12.75">
      <c r="A297" s="56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56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56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56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56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56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56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56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56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56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56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56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56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56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56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56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56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56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56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56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56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56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56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56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56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56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56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56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56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56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56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56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56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56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56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56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56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56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56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56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56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56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56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56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56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56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56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56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56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56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56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56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56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56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56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56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56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56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56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56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56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56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56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56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56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56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56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56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56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56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56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56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56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56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56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56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56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56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56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56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56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56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56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56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56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56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56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56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56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56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56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56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56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56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56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56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56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56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56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56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56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56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56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56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56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56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56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56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56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56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56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56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56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56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56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56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56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56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56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56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56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56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56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56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56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56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56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56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56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56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56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56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56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56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56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56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56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56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56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56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56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56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56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56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56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56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56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56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56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56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56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56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56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56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56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56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56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56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56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56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56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56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56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56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56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56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56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56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56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56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56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56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56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56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56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56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56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56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56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56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56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56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56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56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56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56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56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56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56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56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56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56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56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56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56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56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56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56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56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56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56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56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56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56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56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56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56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56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56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56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56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56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56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56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56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56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56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56"/>
      <c r="B514" s="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56"/>
      <c r="B515" s="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56"/>
      <c r="B516" s="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56"/>
      <c r="B517" s="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56"/>
      <c r="B518" s="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56"/>
      <c r="B519" s="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56"/>
      <c r="B520" s="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56"/>
      <c r="B521" s="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56"/>
      <c r="B522" s="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56"/>
      <c r="B523" s="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56"/>
      <c r="B524" s="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56"/>
      <c r="B525" s="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56"/>
      <c r="B526" s="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56"/>
      <c r="B527" s="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56"/>
      <c r="B528" s="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56"/>
      <c r="B529" s="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56"/>
      <c r="B530" s="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56"/>
      <c r="B531" s="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56"/>
      <c r="B532" s="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56"/>
      <c r="B533" s="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56"/>
      <c r="B534" s="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56"/>
      <c r="B535" s="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56"/>
      <c r="B536" s="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56"/>
      <c r="B537" s="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56"/>
      <c r="B538" s="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56"/>
      <c r="B539" s="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56"/>
      <c r="B540" s="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56"/>
      <c r="B541" s="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56"/>
      <c r="B542" s="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56"/>
      <c r="B543" s="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56"/>
      <c r="B544" s="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56"/>
      <c r="B545" s="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56"/>
      <c r="B546" s="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56"/>
      <c r="B547" s="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56"/>
      <c r="B548" s="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56"/>
      <c r="B549" s="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56"/>
      <c r="B550" s="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56"/>
      <c r="B551" s="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56"/>
      <c r="B552" s="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56"/>
      <c r="B553" s="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56"/>
      <c r="B554" s="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56"/>
      <c r="B555" s="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56"/>
      <c r="B556" s="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56"/>
      <c r="B557" s="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56"/>
      <c r="B558" s="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56"/>
      <c r="B559" s="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56"/>
      <c r="B560" s="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56"/>
      <c r="B561" s="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56"/>
      <c r="B562" s="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56"/>
      <c r="B563" s="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56"/>
      <c r="B564" s="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56"/>
      <c r="B565" s="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56"/>
      <c r="B566" s="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56"/>
      <c r="B567" s="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56"/>
      <c r="B568" s="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56"/>
      <c r="B569" s="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3" ht="12.75">
      <c r="A570" s="56"/>
      <c r="B570" s="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56"/>
      <c r="B571" s="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56"/>
      <c r="B572" s="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56"/>
      <c r="B573" s="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56"/>
      <c r="B574" s="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</sheetData>
  <sheetProtection/>
  <mergeCells count="37">
    <mergeCell ref="A123:B123"/>
    <mergeCell ref="A116:B116"/>
    <mergeCell ref="A130:B130"/>
    <mergeCell ref="A131:B131"/>
    <mergeCell ref="A179:B179"/>
    <mergeCell ref="A213:B213"/>
    <mergeCell ref="A129:B129"/>
    <mergeCell ref="A9:B9"/>
    <mergeCell ref="A87:B87"/>
    <mergeCell ref="J292:M293"/>
    <mergeCell ref="J291:M291"/>
    <mergeCell ref="A286:B286"/>
    <mergeCell ref="A271:B271"/>
    <mergeCell ref="A277:B277"/>
    <mergeCell ref="A288:B288"/>
    <mergeCell ref="A244:B244"/>
    <mergeCell ref="A106:B106"/>
    <mergeCell ref="A82:B82"/>
    <mergeCell ref="A69:B69"/>
    <mergeCell ref="A265:B265"/>
    <mergeCell ref="J289:M289"/>
    <mergeCell ref="A1:N1"/>
    <mergeCell ref="A233:B233"/>
    <mergeCell ref="A219:B219"/>
    <mergeCell ref="A6:B6"/>
    <mergeCell ref="A7:B7"/>
    <mergeCell ref="A8:B8"/>
    <mergeCell ref="A17:B17"/>
    <mergeCell ref="A18:B18"/>
    <mergeCell ref="A19:B19"/>
    <mergeCell ref="A16:B16"/>
    <mergeCell ref="A25:B25"/>
    <mergeCell ref="A99:B99"/>
    <mergeCell ref="A27:B27"/>
    <mergeCell ref="A26:B26"/>
    <mergeCell ref="A70:B70"/>
    <mergeCell ref="A71:B71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N229 N232 D235:H235 I2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2020-02-25T07:25:45Z</cp:lastPrinted>
  <dcterms:created xsi:type="dcterms:W3CDTF">2013-09-11T11:00:21Z</dcterms:created>
  <dcterms:modified xsi:type="dcterms:W3CDTF">2020-02-25T08:00:52Z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