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3"/>
  </bookViews>
  <sheets>
    <sheet name="OPĆI DIO" sheetId="1" r:id="rId1"/>
    <sheet name="PLAN PRIHODA" sheetId="2" r:id="rId2"/>
    <sheet name="List1" sheetId="3" r:id="rId3"/>
    <sheet name="PLAN RASHODA I IZDATAKA" sheetId="4" r:id="rId4"/>
  </sheets>
  <definedNames>
    <definedName name="_xlnm.Print_Titles" localSheetId="1">'PLAN PRIHODA'!$1:$1</definedName>
    <definedName name="_xlnm.Print_Titles" localSheetId="3">'PLAN RASHODA I IZDATAKA'!$1:$2</definedName>
    <definedName name="_xlnm.Print_Area" localSheetId="1">'PLAN PRIHODA'!$A$1:$I$52</definedName>
  </definedNames>
  <calcPr fullCalcOnLoad="1"/>
</workbook>
</file>

<file path=xl/sharedStrings.xml><?xml version="1.0" encoding="utf-8"?>
<sst xmlns="http://schemas.openxmlformats.org/spreadsheetml/2006/main" count="373" uniqueCount="169">
  <si>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</si>
  <si>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</si>
  <si>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</si>
  <si>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</si>
  <si>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</si>
  <si>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</si>
  <si>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</si>
  <si>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</si>
  <si>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</si>
  <si>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</si>
  <si>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</si>
  <si>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</si>
  <si>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</si>
  <si>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</si>
  <si>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</si>
  <si>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</si>
  <si>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</si>
  <si>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</si>
  <si>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</si>
  <si>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</si>
  <si>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</si>
  <si>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</si>
  <si>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</si>
  <si>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</si>
  <si>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</si>
  <si>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</si>
  <si>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</si>
  <si>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</si>
  <si>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</si>
  <si>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</si>
  <si>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</si>
  <si>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</si>
  <si>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</si>
  <si>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</si>
  <si>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</si>
  <si>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</si>
  <si>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</si>
  <si>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</si>
  <si>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</si>
  <si>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</si>
  <si>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</si>
  <si>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</si>
  <si>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</si>
  <si>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</si>
  <si>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</si>
  <si>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</si>
  <si>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</si>
  <si>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</si>
  <si>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</si>
  <si>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</si>
  <si>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</si>
  <si>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</si>
  <si>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</si>
  <si>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</si>
  <si>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</si>
  <si>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</si>
  <si>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</si>
  <si>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</si>
  <si>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</si>
  <si>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</si>
  <si>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</si>
  <si>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</si>
  <si>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</si>
  <si>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</si>
  <si>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</si>
  <si>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Uređaji, strojevi i oprema za ost.namjene</t>
  </si>
  <si>
    <t>Knjige u knjižnicama</t>
  </si>
  <si>
    <t>Opći prihodi i primici- županijski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</si>
  <si>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</si>
  <si>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</si>
  <si>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</si>
  <si>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</si>
  <si>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</si>
  <si>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</si>
  <si>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</si>
  <si>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</si>
  <si>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</si>
  <si>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</si>
  <si>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</si>
  <si>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</si>
  <si>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</si>
  <si>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</si>
  <si>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</si>
  <si>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Aktivnost A100001 Intelektualne usluge</t>
  </si>
  <si>
    <t>Tekući projekt T100003 Natjecanja</t>
  </si>
  <si>
    <t>2018.</t>
  </si>
  <si>
    <t>Program 1002  Kapitalno ulaganje</t>
  </si>
  <si>
    <t>Tekući projekt T100001 Oprema škola</t>
  </si>
  <si>
    <t>Aktivnost A100001 Rashodi poslovanja</t>
  </si>
  <si>
    <t>Aktivnost A100002 Tekuće i investicijsko održavanje</t>
  </si>
  <si>
    <t>Pomoći - državni proračun</t>
  </si>
  <si>
    <t>Pomoći - AZOO</t>
  </si>
  <si>
    <t>Pomoći - HZZ</t>
  </si>
  <si>
    <t>Tekući projekt T100002 Županijska stručna vijeća</t>
  </si>
  <si>
    <t>Tekući projekt T1000015 Učenička zadruga</t>
  </si>
  <si>
    <t>Tekući projekt T1000027 Međunarodna suradnja</t>
  </si>
  <si>
    <t>Prihodi od posebne namjene</t>
  </si>
  <si>
    <t>Zatezne kamate</t>
  </si>
  <si>
    <t>Dop. za obvezno osig. u sluč. nezapo.</t>
  </si>
  <si>
    <t>Oprema za održavanje i zaštitu</t>
  </si>
  <si>
    <t>PRIHODI OD PRODAJE NEFINANCIJSKE IMOVINE</t>
  </si>
  <si>
    <t>2019.</t>
  </si>
  <si>
    <t>Ukupno prihodi i primici za 2019.</t>
  </si>
  <si>
    <t>Pomoći - gradski /općinski proračun</t>
  </si>
  <si>
    <t>Usluge telefona, pošte i prijev.</t>
  </si>
  <si>
    <t xml:space="preserve">Usluge promidžbe i informiranja </t>
  </si>
  <si>
    <t>Ostali nespomenuti rashodi poslo.</t>
  </si>
  <si>
    <t>RASHODI ZA NABAVU NEFINANCIJSKE IMOVINE</t>
  </si>
  <si>
    <t>Rashodi za nabavu proizvedene dugotrajne imovine</t>
  </si>
  <si>
    <t xml:space="preserve">Postrojenja i oprema </t>
  </si>
  <si>
    <t>Pomoći - gradski/općinski proračun</t>
  </si>
  <si>
    <t xml:space="preserve"> </t>
  </si>
  <si>
    <t xml:space="preserve">PRIHODI/RASHODI TEKUĆA GODINA </t>
  </si>
  <si>
    <t>Prijedlog plana za 2018.</t>
  </si>
  <si>
    <t>Projekcija plana za 2019.</t>
  </si>
  <si>
    <t>Projekcija plana za 2020</t>
  </si>
  <si>
    <t>VIŠKOVI/MANJKOVI</t>
  </si>
  <si>
    <t xml:space="preserve">UKUPAN DONOS VIŠKA/MANJKA IZ PRETHODNE(IH) GODINA </t>
  </si>
  <si>
    <t>VIŠAK/MANJAK IZ PRETHODNE(IH) GODINE KOJI ĆE SE POKRITI/RASPOREDITI</t>
  </si>
  <si>
    <t xml:space="preserve">RAČUN FINANCIRANJA </t>
  </si>
  <si>
    <t xml:space="preserve">PLAN PRIHODA I PRIMITAKA </t>
  </si>
  <si>
    <t>2020.</t>
  </si>
  <si>
    <t>Ukupno prihodi i primici za 2020.</t>
  </si>
  <si>
    <t xml:space="preserve"> PLAN  RASHODA I IZDATAKA</t>
  </si>
  <si>
    <t>Troškovi sudskih postupaka</t>
  </si>
  <si>
    <t>Članarine i norme</t>
  </si>
  <si>
    <t>Pristrojbe i naknade</t>
  </si>
  <si>
    <t xml:space="preserve">Tekući projekt T100029 Prsten potpore III.- pomoćnici u nastavi i stručni komunikacijski posrednici za učenike  s teškoćama u razvoju </t>
  </si>
  <si>
    <t>OŠ RUGVICA</t>
  </si>
  <si>
    <t>OIB:46613109380</t>
  </si>
  <si>
    <t>Program 1004 Produženi boravak uč.</t>
  </si>
  <si>
    <t>Aktivnost A100001 Plaće i ostali rash.zaposl.</t>
  </si>
  <si>
    <t>Plaće/bruto/</t>
  </si>
  <si>
    <t>Dopinos za zdrav.osig.</t>
  </si>
  <si>
    <t>Dopr.za obv.osigur.usl.nezaposl.</t>
  </si>
  <si>
    <t>Naknade za prijevoz na posao</t>
  </si>
  <si>
    <t>Tekući projekt T10000 Nabava udžbenika za učenike škol.god.2018/2019.</t>
  </si>
  <si>
    <t>Literatura,knjige i ostalo</t>
  </si>
  <si>
    <t xml:space="preserve">  </t>
  </si>
  <si>
    <t>Ukupno po izvorima</t>
  </si>
  <si>
    <t>Ukupno prih.i primici za 2018.</t>
  </si>
  <si>
    <t>Ravnatelj OŠ:</t>
  </si>
  <si>
    <t>Robert Munđer, mag.cin.</t>
  </si>
  <si>
    <t>R.Munđer, mag.cin.</t>
  </si>
  <si>
    <t>___________________</t>
  </si>
  <si>
    <t xml:space="preserve">  PLAN ZA 2018. /usvojen 27.12.17./</t>
  </si>
  <si>
    <t>Tekući projekt T100033 Školska shema</t>
  </si>
  <si>
    <t>Nakn.građ. I kućan.iz EU sred.-MLIJEKO</t>
  </si>
  <si>
    <t>Nakn.građ.i kućan.iz EU sred.-VOĆE</t>
  </si>
  <si>
    <t>Naknade građanima i kućanstvima iz EU sredstava</t>
  </si>
  <si>
    <t>Tekući projekt T100044 Financiranje nabave udžbenika u OŠ</t>
  </si>
  <si>
    <t>Naknade građanima i kućanstvima u naravi</t>
  </si>
  <si>
    <t>Program 1004Nabava udžbenika za uč.škol.god.2018/2019.</t>
  </si>
  <si>
    <t xml:space="preserve">Razdjel 011 UPRAVNI ODJEL ZA FONDOVE EU, REG.I MEĐUNAR.SURADNJU         Glava 011004 ŽUPANIJSKI RAZVOJNI PROJEKTI                                                    Program 001 PRIPREMA I PROVEDBA ŽUPANIJ,RAZV.PROJEKATA                        Tekući projekt T100016 PROJEKT ŠKOLSKA PREHRANA                          </t>
  </si>
  <si>
    <t>Naknada građ. I kućan.iz  eu sredstava</t>
  </si>
  <si>
    <t>T100033 tekući projekt Školska shema</t>
  </si>
  <si>
    <r>
      <t>REBALANS 1 FINANCIJSKOG PLANA (OŠ RUGVICA-14226</t>
    </r>
    <r>
      <rPr>
        <b/>
        <sz val="10"/>
        <color indexed="8"/>
        <rFont val="Arial"/>
        <family val="2"/>
      </rPr>
      <t>)  ZA 2018. I                                                                                                                                                PROJEKCIJA PLANA ZA  2019. I 2020. GODINU</t>
    </r>
  </si>
  <si>
    <t>REBALANS 2. PLANA ZA 2018. /usvojen 04.12.18./</t>
  </si>
  <si>
    <t>Program 1002 Stvaranje prepoznat.posebno vrijed.proizv.</t>
  </si>
  <si>
    <t>Tekući projekt T100008 NOVA ŠKOLSKA SHEMA VOĆA I POVRĆA TE MLIJEKA I MLIJ.PROIZV.</t>
  </si>
  <si>
    <t>Naknade građanima i kućan.u naravi</t>
  </si>
  <si>
    <t>Glava 003003 RURALNI RAZVITAK</t>
  </si>
  <si>
    <t>Program 1001  Minimalni standard u osnovnom školstvu - materijalni i financijski rashodi</t>
  </si>
  <si>
    <t>Tekući projekt T100006 Svjetski Dan učitelja</t>
  </si>
  <si>
    <t>Uredska oprema ianamještaj</t>
  </si>
  <si>
    <t>Komunikacijska oprema</t>
  </si>
  <si>
    <t>Usl.tekućeg i invb.održ.</t>
  </si>
  <si>
    <t>Rugvica, 04.12.2018..</t>
  </si>
  <si>
    <t>Rugvica, 04.12.2018.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</si>
</sst>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[$-41A]d\.\ mmmm\ yyyy\."/>
    <numFmt numFmtId="180" formatCode="#,##0.00_ ;[Red]\-#,##0.00\ "/>
    <numFmt numFmtId="181" formatCode="0.0"/>
    <numFmt numFmtId="182" formatCode="#,##0.0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b/>
      <sz val="10"/>
      <color indexed="8"/>
      <name val="MS Sans Serif"/>
      <family val="0"/>
    </font>
    <font>
      <b/>
      <sz val="9"/>
      <color indexed="8"/>
      <name val="MS Sans Serif"/>
      <family val="0"/>
    </font>
    <font>
      <b/>
      <sz val="8"/>
      <color indexed="8"/>
      <name val="MS Sans Serif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600291252136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86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7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 horizontal="right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3" fontId="21" fillId="0" borderId="21" xfId="0" applyNumberFormat="1" applyFont="1" applyBorder="1" applyAlignment="1">
      <alignment/>
    </xf>
    <xf numFmtId="1" fontId="21" fillId="0" borderId="22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wrapText="1"/>
    </xf>
    <xf numFmtId="3" fontId="21" fillId="0" borderId="24" xfId="0" applyNumberFormat="1" applyFont="1" applyBorder="1" applyAlignment="1">
      <alignment/>
    </xf>
    <xf numFmtId="1" fontId="22" fillId="0" borderId="25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6" xfId="0" applyFont="1" applyBorder="1" applyAlignment="1" quotePrefix="1">
      <alignment horizontal="left" vertical="center" wrapText="1"/>
    </xf>
    <xf numFmtId="0" fontId="30" fillId="0" borderId="26" xfId="0" applyFont="1" applyBorder="1" applyAlignment="1" quotePrefix="1">
      <alignment horizontal="center" vertical="center" wrapText="1"/>
    </xf>
    <xf numFmtId="0" fontId="27" fillId="0" borderId="26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1" fontId="22" fillId="47" borderId="27" xfId="0" applyNumberFormat="1" applyFont="1" applyFill="1" applyBorder="1" applyAlignment="1">
      <alignment horizontal="right" vertical="top" wrapText="1"/>
    </xf>
    <xf numFmtId="1" fontId="22" fillId="0" borderId="27" xfId="0" applyNumberFormat="1" applyFont="1" applyFill="1" applyBorder="1" applyAlignment="1">
      <alignment horizontal="right" vertical="top" wrapText="1"/>
    </xf>
    <xf numFmtId="1" fontId="22" fillId="0" borderId="28" xfId="0" applyNumberFormat="1" applyFont="1" applyFill="1" applyBorder="1" applyAlignment="1">
      <alignment horizontal="left" wrapText="1"/>
    </xf>
    <xf numFmtId="0" fontId="22" fillId="0" borderId="29" xfId="0" applyFont="1" applyBorder="1" applyAlignment="1">
      <alignment vertical="center" wrapText="1"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21" fillId="0" borderId="3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0" fontId="27" fillId="28" borderId="17" xfId="0" applyNumberFormat="1" applyFont="1" applyFill="1" applyBorder="1" applyAlignment="1" applyProtection="1">
      <alignment horizontal="left"/>
      <protection/>
    </xf>
    <xf numFmtId="3" fontId="27" fillId="28" borderId="17" xfId="0" applyNumberFormat="1" applyFont="1" applyFill="1" applyBorder="1" applyAlignment="1" applyProtection="1">
      <alignment horizontal="right"/>
      <protection/>
    </xf>
    <xf numFmtId="0" fontId="27" fillId="48" borderId="17" xfId="0" applyNumberFormat="1" applyFont="1" applyFill="1" applyBorder="1" applyAlignment="1" applyProtection="1">
      <alignment horizontal="center"/>
      <protection/>
    </xf>
    <xf numFmtId="0" fontId="27" fillId="48" borderId="17" xfId="0" applyNumberFormat="1" applyFont="1" applyFill="1" applyBorder="1" applyAlignment="1" applyProtection="1">
      <alignment horizontal="left" wrapText="1"/>
      <protection/>
    </xf>
    <xf numFmtId="3" fontId="27" fillId="48" borderId="17" xfId="0" applyNumberFormat="1" applyFont="1" applyFill="1" applyBorder="1" applyAlignment="1" applyProtection="1">
      <alignment horizontal="right"/>
      <protection/>
    </xf>
    <xf numFmtId="0" fontId="27" fillId="49" borderId="17" xfId="0" applyNumberFormat="1" applyFont="1" applyFill="1" applyBorder="1" applyAlignment="1" applyProtection="1">
      <alignment horizontal="center"/>
      <protection/>
    </xf>
    <xf numFmtId="0" fontId="27" fillId="49" borderId="17" xfId="0" applyNumberFormat="1" applyFont="1" applyFill="1" applyBorder="1" applyAlignment="1" applyProtection="1">
      <alignment wrapText="1"/>
      <protection/>
    </xf>
    <xf numFmtId="3" fontId="27" fillId="49" borderId="17" xfId="0" applyNumberFormat="1" applyFont="1" applyFill="1" applyBorder="1" applyAlignment="1" applyProtection="1">
      <alignment/>
      <protection/>
    </xf>
    <xf numFmtId="0" fontId="27" fillId="0" borderId="17" xfId="0" applyNumberFormat="1" applyFont="1" applyFill="1" applyBorder="1" applyAlignment="1" applyProtection="1">
      <alignment horizontal="center"/>
      <protection/>
    </xf>
    <xf numFmtId="0" fontId="27" fillId="0" borderId="17" xfId="0" applyNumberFormat="1" applyFont="1" applyFill="1" applyBorder="1" applyAlignment="1" applyProtection="1">
      <alignment wrapText="1"/>
      <protection/>
    </xf>
    <xf numFmtId="3" fontId="25" fillId="0" borderId="17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39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/>
      <protection/>
    </xf>
    <xf numFmtId="3" fontId="27" fillId="50" borderId="17" xfId="0" applyNumberFormat="1" applyFont="1" applyFill="1" applyBorder="1" applyAlignment="1" applyProtection="1">
      <alignment/>
      <protection/>
    </xf>
    <xf numFmtId="0" fontId="27" fillId="28" borderId="17" xfId="0" applyNumberFormat="1" applyFont="1" applyFill="1" applyBorder="1" applyAlignment="1" applyProtection="1">
      <alignment wrapText="1"/>
      <protection/>
    </xf>
    <xf numFmtId="3" fontId="27" fillId="28" borderId="17" xfId="0" applyNumberFormat="1" applyFont="1" applyFill="1" applyBorder="1" applyAlignment="1" applyProtection="1">
      <alignment/>
      <protection/>
    </xf>
    <xf numFmtId="0" fontId="27" fillId="48" borderId="17" xfId="0" applyNumberFormat="1" applyFont="1" applyFill="1" applyBorder="1" applyAlignment="1" applyProtection="1">
      <alignment wrapText="1"/>
      <protection/>
    </xf>
    <xf numFmtId="3" fontId="27" fillId="48" borderId="17" xfId="0" applyNumberFormat="1" applyFont="1" applyFill="1" applyBorder="1" applyAlignment="1" applyProtection="1">
      <alignment/>
      <protection/>
    </xf>
    <xf numFmtId="3" fontId="27" fillId="0" borderId="17" xfId="0" applyNumberFormat="1" applyFont="1" applyFill="1" applyBorder="1" applyAlignment="1" applyProtection="1">
      <alignment/>
      <protection/>
    </xf>
    <xf numFmtId="3" fontId="27" fillId="28" borderId="17" xfId="0" applyNumberFormat="1" applyFont="1" applyFill="1" applyBorder="1" applyAlignment="1" applyProtection="1">
      <alignment horizontal="left"/>
      <protection/>
    </xf>
    <xf numFmtId="3" fontId="27" fillId="28" borderId="17" xfId="0" applyNumberFormat="1" applyFont="1" applyFill="1" applyBorder="1" applyAlignment="1" applyProtection="1">
      <alignment wrapText="1"/>
      <protection/>
    </xf>
    <xf numFmtId="3" fontId="27" fillId="48" borderId="17" xfId="0" applyNumberFormat="1" applyFont="1" applyFill="1" applyBorder="1" applyAlignment="1" applyProtection="1">
      <alignment horizontal="center"/>
      <protection/>
    </xf>
    <xf numFmtId="3" fontId="27" fillId="48" borderId="17" xfId="0" applyNumberFormat="1" applyFont="1" applyFill="1" applyBorder="1" applyAlignment="1" applyProtection="1">
      <alignment wrapText="1"/>
      <protection/>
    </xf>
    <xf numFmtId="3" fontId="27" fillId="49" borderId="17" xfId="0" applyNumberFormat="1" applyFont="1" applyFill="1" applyBorder="1" applyAlignment="1" applyProtection="1">
      <alignment horizontal="center"/>
      <protection/>
    </xf>
    <xf numFmtId="3" fontId="27" fillId="49" borderId="17" xfId="0" applyNumberFormat="1" applyFont="1" applyFill="1" applyBorder="1" applyAlignment="1" applyProtection="1">
      <alignment wrapText="1"/>
      <protection/>
    </xf>
    <xf numFmtId="3" fontId="27" fillId="0" borderId="17" xfId="0" applyNumberFormat="1" applyFont="1" applyFill="1" applyBorder="1" applyAlignment="1" applyProtection="1">
      <alignment horizontal="center"/>
      <protection/>
    </xf>
    <xf numFmtId="3" fontId="27" fillId="0" borderId="17" xfId="0" applyNumberFormat="1" applyFont="1" applyFill="1" applyBorder="1" applyAlignment="1" applyProtection="1">
      <alignment wrapText="1"/>
      <protection/>
    </xf>
    <xf numFmtId="3" fontId="25" fillId="0" borderId="17" xfId="0" applyNumberFormat="1" applyFont="1" applyFill="1" applyBorder="1" applyAlignment="1" applyProtection="1">
      <alignment wrapText="1"/>
      <protection/>
    </xf>
    <xf numFmtId="3" fontId="27" fillId="20" borderId="17" xfId="0" applyNumberFormat="1" applyFont="1" applyFill="1" applyBorder="1" applyAlignment="1" applyProtection="1">
      <alignment/>
      <protection/>
    </xf>
    <xf numFmtId="0" fontId="27" fillId="20" borderId="17" xfId="0" applyNumberFormat="1" applyFont="1" applyFill="1" applyBorder="1" applyAlignment="1" applyProtection="1">
      <alignment horizontal="left"/>
      <protection/>
    </xf>
    <xf numFmtId="0" fontId="27" fillId="20" borderId="17" xfId="0" applyNumberFormat="1" applyFont="1" applyFill="1" applyBorder="1" applyAlignment="1" applyProtection="1">
      <alignment wrapText="1"/>
      <protection/>
    </xf>
    <xf numFmtId="3" fontId="27" fillId="48" borderId="17" xfId="0" applyNumberFormat="1" applyFont="1" applyFill="1" applyBorder="1" applyAlignment="1" applyProtection="1">
      <alignment horizontal="center" wrapText="1"/>
      <protection/>
    </xf>
    <xf numFmtId="3" fontId="27" fillId="24" borderId="17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7" fillId="34" borderId="39" xfId="75" applyBorder="1" applyAlignment="1">
      <alignment/>
    </xf>
    <xf numFmtId="0" fontId="22" fillId="0" borderId="40" xfId="0" applyFont="1" applyBorder="1" applyAlignment="1">
      <alignment vertical="center" wrapText="1"/>
    </xf>
    <xf numFmtId="0" fontId="17" fillId="34" borderId="41" xfId="75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" fontId="17" fillId="34" borderId="44" xfId="75" applyNumberFormat="1" applyBorder="1" applyAlignment="1">
      <alignment horizontal="left" wrapText="1"/>
    </xf>
    <xf numFmtId="1" fontId="17" fillId="34" borderId="45" xfId="75" applyNumberFormat="1" applyBorder="1" applyAlignment="1">
      <alignment horizontal="left" wrapText="1"/>
    </xf>
    <xf numFmtId="1" fontId="17" fillId="34" borderId="46" xfId="75" applyNumberFormat="1" applyBorder="1" applyAlignment="1">
      <alignment horizontal="left" wrapText="1"/>
    </xf>
    <xf numFmtId="4" fontId="25" fillId="0" borderId="0" xfId="0" applyNumberFormat="1" applyFont="1" applyFill="1" applyBorder="1" applyAlignment="1" applyProtection="1">
      <alignment/>
      <protection/>
    </xf>
    <xf numFmtId="4" fontId="27" fillId="50" borderId="17" xfId="0" applyNumberFormat="1" applyFont="1" applyFill="1" applyBorder="1" applyAlignment="1" applyProtection="1">
      <alignment horizontal="right"/>
      <protection/>
    </xf>
    <xf numFmtId="4" fontId="27" fillId="28" borderId="17" xfId="0" applyNumberFormat="1" applyFont="1" applyFill="1" applyBorder="1" applyAlignment="1" applyProtection="1">
      <alignment horizontal="right"/>
      <protection/>
    </xf>
    <xf numFmtId="4" fontId="27" fillId="48" borderId="17" xfId="0" applyNumberFormat="1" applyFont="1" applyFill="1" applyBorder="1" applyAlignment="1" applyProtection="1">
      <alignment horizontal="right"/>
      <protection/>
    </xf>
    <xf numFmtId="4" fontId="27" fillId="49" borderId="17" xfId="0" applyNumberFormat="1" applyFont="1" applyFill="1" applyBorder="1" applyAlignment="1" applyProtection="1">
      <alignment/>
      <protection/>
    </xf>
    <xf numFmtId="4" fontId="27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/>
      <protection/>
    </xf>
    <xf numFmtId="4" fontId="27" fillId="50" borderId="17" xfId="0" applyNumberFormat="1" applyFont="1" applyFill="1" applyBorder="1" applyAlignment="1" applyProtection="1">
      <alignment/>
      <protection/>
    </xf>
    <xf numFmtId="4" fontId="27" fillId="28" borderId="17" xfId="0" applyNumberFormat="1" applyFont="1" applyFill="1" applyBorder="1" applyAlignment="1" applyProtection="1">
      <alignment/>
      <protection/>
    </xf>
    <xf numFmtId="4" fontId="27" fillId="48" borderId="17" xfId="0" applyNumberFormat="1" applyFont="1" applyFill="1" applyBorder="1" applyAlignment="1" applyProtection="1">
      <alignment/>
      <protection/>
    </xf>
    <xf numFmtId="4" fontId="27" fillId="20" borderId="17" xfId="0" applyNumberFormat="1" applyFont="1" applyFill="1" applyBorder="1" applyAlignment="1" applyProtection="1">
      <alignment/>
      <protection/>
    </xf>
    <xf numFmtId="4" fontId="27" fillId="24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/>
      <protection/>
    </xf>
    <xf numFmtId="4" fontId="0" fillId="0" borderId="47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21" fillId="0" borderId="48" xfId="0" applyNumberFormat="1" applyFont="1" applyBorder="1" applyAlignment="1">
      <alignment/>
    </xf>
    <xf numFmtId="4" fontId="21" fillId="0" borderId="48" xfId="0" applyNumberFormat="1" applyFont="1" applyBorder="1" applyAlignment="1">
      <alignment horizontal="right"/>
    </xf>
    <xf numFmtId="4" fontId="21" fillId="0" borderId="25" xfId="0" applyNumberFormat="1" applyFont="1" applyBorder="1" applyAlignment="1">
      <alignment horizontal="right"/>
    </xf>
    <xf numFmtId="4" fontId="40" fillId="34" borderId="49" xfId="75" applyNumberFormat="1" applyFont="1" applyBorder="1" applyAlignment="1">
      <alignment/>
    </xf>
    <xf numFmtId="0" fontId="27" fillId="50" borderId="17" xfId="0" applyNumberFormat="1" applyFont="1" applyFill="1" applyBorder="1" applyAlignment="1" applyProtection="1">
      <alignment/>
      <protection/>
    </xf>
    <xf numFmtId="0" fontId="27" fillId="28" borderId="17" xfId="0" applyNumberFormat="1" applyFont="1" applyFill="1" applyBorder="1" applyAlignment="1" applyProtection="1">
      <alignment/>
      <protection/>
    </xf>
    <xf numFmtId="0" fontId="27" fillId="48" borderId="17" xfId="0" applyNumberFormat="1" applyFont="1" applyFill="1" applyBorder="1" applyAlignment="1" applyProtection="1">
      <alignment/>
      <protection/>
    </xf>
    <xf numFmtId="0" fontId="27" fillId="49" borderId="17" xfId="0" applyNumberFormat="1" applyFont="1" applyFill="1" applyBorder="1" applyAlignment="1" applyProtection="1">
      <alignment/>
      <protection/>
    </xf>
    <xf numFmtId="0" fontId="27" fillId="28" borderId="17" xfId="0" applyNumberFormat="1" applyFont="1" applyFill="1" applyBorder="1" applyAlignment="1" applyProtection="1">
      <alignment horizontal="right"/>
      <protection/>
    </xf>
    <xf numFmtId="0" fontId="27" fillId="48" borderId="17" xfId="0" applyNumberFormat="1" applyFont="1" applyFill="1" applyBorder="1" applyAlignment="1" applyProtection="1">
      <alignment horizontal="right"/>
      <protection/>
    </xf>
    <xf numFmtId="0" fontId="27" fillId="28" borderId="17" xfId="0" applyNumberFormat="1" applyFont="1" applyFill="1" applyBorder="1" applyAlignment="1" applyProtection="1">
      <alignment horizontal="center" vertical="center" shrinkToFit="1"/>
      <protection/>
    </xf>
    <xf numFmtId="1" fontId="25" fillId="0" borderId="17" xfId="0" applyNumberFormat="1" applyFont="1" applyFill="1" applyBorder="1" applyAlignment="1" applyProtection="1">
      <alignment horizontal="center"/>
      <protection/>
    </xf>
    <xf numFmtId="3" fontId="27" fillId="51" borderId="50" xfId="0" applyNumberFormat="1" applyFont="1" applyFill="1" applyBorder="1" applyAlignment="1" applyProtection="1">
      <alignment vertical="center"/>
      <protection/>
    </xf>
    <xf numFmtId="0" fontId="0" fillId="51" borderId="38" xfId="0" applyNumberFormat="1" applyFont="1" applyFill="1" applyBorder="1" applyAlignment="1" applyProtection="1">
      <alignment vertical="center"/>
      <protection/>
    </xf>
    <xf numFmtId="1" fontId="22" fillId="0" borderId="48" xfId="0" applyNumberFormat="1" applyFont="1" applyBorder="1" applyAlignment="1">
      <alignment wrapText="1"/>
    </xf>
    <xf numFmtId="4" fontId="21" fillId="0" borderId="51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0" fillId="0" borderId="43" xfId="0" applyNumberFormat="1" applyBorder="1" applyAlignment="1">
      <alignment/>
    </xf>
    <xf numFmtId="0" fontId="21" fillId="0" borderId="52" xfId="0" applyFont="1" applyBorder="1" applyAlignment="1">
      <alignment/>
    </xf>
    <xf numFmtId="4" fontId="40" fillId="34" borderId="42" xfId="75" applyNumberFormat="1" applyFont="1" applyBorder="1" applyAlignment="1">
      <alignment/>
    </xf>
    <xf numFmtId="0" fontId="0" fillId="0" borderId="53" xfId="0" applyBorder="1" applyAlignment="1">
      <alignment/>
    </xf>
    <xf numFmtId="4" fontId="40" fillId="34" borderId="38" xfId="75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54" xfId="0" applyBorder="1" applyAlignment="1">
      <alignment/>
    </xf>
    <xf numFmtId="3" fontId="25" fillId="51" borderId="17" xfId="0" applyNumberFormat="1" applyFont="1" applyFill="1" applyBorder="1" applyAlignment="1" applyProtection="1">
      <alignment/>
      <protection/>
    </xf>
    <xf numFmtId="2" fontId="27" fillId="0" borderId="17" xfId="0" applyNumberFormat="1" applyFont="1" applyFill="1" applyBorder="1" applyAlignment="1" applyProtection="1">
      <alignment/>
      <protection/>
    </xf>
    <xf numFmtId="2" fontId="27" fillId="49" borderId="17" xfId="0" applyNumberFormat="1" applyFont="1" applyFill="1" applyBorder="1" applyAlignment="1" applyProtection="1">
      <alignment/>
      <protection/>
    </xf>
    <xf numFmtId="2" fontId="27" fillId="48" borderId="17" xfId="0" applyNumberFormat="1" applyFont="1" applyFill="1" applyBorder="1" applyAlignment="1" applyProtection="1">
      <alignment/>
      <protection/>
    </xf>
    <xf numFmtId="2" fontId="27" fillId="28" borderId="17" xfId="0" applyNumberFormat="1" applyFont="1" applyFill="1" applyBorder="1" applyAlignment="1" applyProtection="1">
      <alignment/>
      <protection/>
    </xf>
    <xf numFmtId="2" fontId="27" fillId="50" borderId="17" xfId="0" applyNumberFormat="1" applyFont="1" applyFill="1" applyBorder="1" applyAlignment="1" applyProtection="1">
      <alignment/>
      <protection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67" fillId="0" borderId="17" xfId="0" applyFont="1" applyBorder="1" applyAlignment="1">
      <alignment horizontal="center" vertical="center" wrapText="1"/>
    </xf>
    <xf numFmtId="180" fontId="67" fillId="0" borderId="17" xfId="0" applyNumberFormat="1" applyFont="1" applyBorder="1" applyAlignment="1">
      <alignment horizontal="right" vertical="center"/>
    </xf>
    <xf numFmtId="180" fontId="68" fillId="0" borderId="17" xfId="0" applyNumberFormat="1" applyFont="1" applyBorder="1" applyAlignment="1">
      <alignment horizontal="right" vertical="center"/>
    </xf>
    <xf numFmtId="3" fontId="67" fillId="0" borderId="17" xfId="0" applyNumberFormat="1" applyFont="1" applyBorder="1" applyAlignment="1">
      <alignment horizontal="right" vertical="center" wrapText="1"/>
    </xf>
    <xf numFmtId="0" fontId="67" fillId="0" borderId="17" xfId="0" applyFont="1" applyBorder="1" applyAlignment="1">
      <alignment horizontal="right" vertical="center" wrapText="1"/>
    </xf>
    <xf numFmtId="3" fontId="68" fillId="0" borderId="17" xfId="0" applyNumberFormat="1" applyFont="1" applyBorder="1" applyAlignment="1">
      <alignment horizontal="right" vertical="center"/>
    </xf>
    <xf numFmtId="0" fontId="68" fillId="0" borderId="17" xfId="0" applyFont="1" applyBorder="1" applyAlignment="1">
      <alignment horizontal="right" vertical="center"/>
    </xf>
    <xf numFmtId="0" fontId="68" fillId="0" borderId="17" xfId="0" applyFont="1" applyBorder="1" applyAlignment="1">
      <alignment horizontal="right" vertical="center" wrapText="1"/>
    </xf>
    <xf numFmtId="0" fontId="67" fillId="0" borderId="17" xfId="0" applyFont="1" applyBorder="1" applyAlignment="1">
      <alignment horizontal="right" vertical="center"/>
    </xf>
    <xf numFmtId="0" fontId="67" fillId="0" borderId="0" xfId="0" applyFont="1" applyBorder="1" applyAlignment="1">
      <alignment vertical="center" wrapText="1"/>
    </xf>
    <xf numFmtId="0" fontId="69" fillId="0" borderId="0" xfId="0" applyFont="1" applyBorder="1" applyAlignment="1">
      <alignment vertical="center"/>
    </xf>
    <xf numFmtId="3" fontId="67" fillId="0" borderId="17" xfId="0" applyNumberFormat="1" applyFont="1" applyBorder="1" applyAlignment="1">
      <alignment horizontal="right" vertical="center"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4" fontId="25" fillId="0" borderId="17" xfId="0" applyNumberFormat="1" applyFont="1" applyFill="1" applyBorder="1" applyAlignment="1" applyProtection="1">
      <alignment/>
      <protection/>
    </xf>
    <xf numFmtId="3" fontId="25" fillId="0" borderId="17" xfId="0" applyNumberFormat="1" applyFont="1" applyFill="1" applyBorder="1" applyAlignment="1" applyProtection="1">
      <alignment/>
      <protection/>
    </xf>
    <xf numFmtId="0" fontId="67" fillId="0" borderId="50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31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4" fontId="26" fillId="50" borderId="17" xfId="0" applyNumberFormat="1" applyFont="1" applyFill="1" applyBorder="1" applyAlignment="1" applyProtection="1">
      <alignment horizontal="right"/>
      <protection/>
    </xf>
    <xf numFmtId="4" fontId="26" fillId="28" borderId="17" xfId="0" applyNumberFormat="1" applyFont="1" applyFill="1" applyBorder="1" applyAlignment="1" applyProtection="1">
      <alignment horizontal="right"/>
      <protection/>
    </xf>
    <xf numFmtId="4" fontId="26" fillId="48" borderId="17" xfId="0" applyNumberFormat="1" applyFont="1" applyFill="1" applyBorder="1" applyAlignment="1" applyProtection="1">
      <alignment horizontal="right"/>
      <protection/>
    </xf>
    <xf numFmtId="4" fontId="26" fillId="49" borderId="17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Border="1" applyAlignment="1" applyProtection="1">
      <alignment/>
      <protection/>
    </xf>
    <xf numFmtId="4" fontId="26" fillId="24" borderId="17" xfId="0" applyNumberFormat="1" applyFont="1" applyFill="1" applyBorder="1" applyAlignment="1" applyProtection="1">
      <alignment/>
      <protection/>
    </xf>
    <xf numFmtId="3" fontId="27" fillId="49" borderId="17" xfId="0" applyNumberFormat="1" applyFont="1" applyFill="1" applyBorder="1" applyAlignment="1" applyProtection="1">
      <alignment horizontal="left"/>
      <protection/>
    </xf>
    <xf numFmtId="3" fontId="27" fillId="0" borderId="17" xfId="0" applyNumberFormat="1" applyFont="1" applyFill="1" applyBorder="1" applyAlignment="1" applyProtection="1">
      <alignment horizontal="left"/>
      <protection/>
    </xf>
    <xf numFmtId="3" fontId="25" fillId="0" borderId="17" xfId="0" applyNumberFormat="1" applyFont="1" applyFill="1" applyBorder="1" applyAlignment="1" applyProtection="1">
      <alignment horizontal="left" wrapText="1"/>
      <protection/>
    </xf>
    <xf numFmtId="4" fontId="44" fillId="0" borderId="38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22" fillId="0" borderId="21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55" xfId="0" applyFont="1" applyBorder="1" applyAlignment="1">
      <alignment vertical="center" wrapText="1"/>
    </xf>
    <xf numFmtId="4" fontId="45" fillId="0" borderId="17" xfId="0" applyNumberFormat="1" applyFont="1" applyBorder="1" applyAlignment="1">
      <alignment/>
    </xf>
    <xf numFmtId="4" fontId="47" fillId="0" borderId="38" xfId="0" applyNumberFormat="1" applyFont="1" applyBorder="1" applyAlignment="1">
      <alignment/>
    </xf>
    <xf numFmtId="0" fontId="21" fillId="0" borderId="0" xfId="0" applyFont="1" applyBorder="1" applyAlignment="1">
      <alignment/>
    </xf>
    <xf numFmtId="4" fontId="45" fillId="0" borderId="54" xfId="0" applyNumberFormat="1" applyFont="1" applyBorder="1" applyAlignment="1">
      <alignment/>
    </xf>
    <xf numFmtId="0" fontId="17" fillId="34" borderId="56" xfId="75" applyBorder="1" applyAlignment="1">
      <alignment/>
    </xf>
    <xf numFmtId="0" fontId="17" fillId="34" borderId="57" xfId="75" applyBorder="1" applyAlignment="1">
      <alignment/>
    </xf>
    <xf numFmtId="0" fontId="17" fillId="34" borderId="58" xfId="75" applyBorder="1" applyAlignment="1">
      <alignment/>
    </xf>
    <xf numFmtId="1" fontId="22" fillId="47" borderId="23" xfId="0" applyNumberFormat="1" applyFont="1" applyFill="1" applyBorder="1" applyAlignment="1">
      <alignment horizontal="left" wrapText="1"/>
    </xf>
    <xf numFmtId="1" fontId="22" fillId="47" borderId="22" xfId="0" applyNumberFormat="1" applyFont="1" applyFill="1" applyBorder="1" applyAlignment="1">
      <alignment horizontal="left" wrapText="1"/>
    </xf>
    <xf numFmtId="0" fontId="17" fillId="34" borderId="45" xfId="75" applyBorder="1" applyAlignment="1">
      <alignment horizontal="left"/>
    </xf>
    <xf numFmtId="0" fontId="17" fillId="34" borderId="46" xfId="75" applyBorder="1" applyAlignment="1">
      <alignment horizontal="left"/>
    </xf>
    <xf numFmtId="0" fontId="17" fillId="34" borderId="59" xfId="75" applyBorder="1" applyAlignment="1">
      <alignment horizontal="left"/>
    </xf>
    <xf numFmtId="4" fontId="46" fillId="0" borderId="38" xfId="0" applyNumberFormat="1" applyFont="1" applyBorder="1" applyAlignment="1">
      <alignment/>
    </xf>
    <xf numFmtId="1" fontId="21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horizontal="right"/>
    </xf>
    <xf numFmtId="4" fontId="45" fillId="0" borderId="38" xfId="0" applyNumberFormat="1" applyFont="1" applyBorder="1" applyAlignment="1">
      <alignment/>
    </xf>
    <xf numFmtId="4" fontId="45" fillId="0" borderId="36" xfId="0" applyNumberFormat="1" applyFont="1" applyBorder="1" applyAlignment="1">
      <alignment/>
    </xf>
    <xf numFmtId="4" fontId="45" fillId="0" borderId="60" xfId="0" applyNumberFormat="1" applyFont="1" applyBorder="1" applyAlignment="1">
      <alignment/>
    </xf>
    <xf numFmtId="4" fontId="27" fillId="48" borderId="17" xfId="0" applyNumberFormat="1" applyFont="1" applyFill="1" applyBorder="1" applyAlignment="1" applyProtection="1">
      <alignment wrapText="1"/>
      <protection/>
    </xf>
    <xf numFmtId="4" fontId="27" fillId="49" borderId="17" xfId="0" applyNumberFormat="1" applyFont="1" applyFill="1" applyBorder="1" applyAlignment="1" applyProtection="1">
      <alignment horizontal="right"/>
      <protection/>
    </xf>
    <xf numFmtId="4" fontId="27" fillId="49" borderId="17" xfId="0" applyNumberFormat="1" applyFont="1" applyFill="1" applyBorder="1" applyAlignment="1" applyProtection="1">
      <alignment wrapText="1"/>
      <protection/>
    </xf>
    <xf numFmtId="3" fontId="27" fillId="50" borderId="50" xfId="0" applyNumberFormat="1" applyFont="1" applyFill="1" applyBorder="1" applyAlignment="1" applyProtection="1">
      <alignment horizontal="left"/>
      <protection/>
    </xf>
    <xf numFmtId="3" fontId="27" fillId="28" borderId="50" xfId="0" applyNumberFormat="1" applyFont="1" applyFill="1" applyBorder="1" applyAlignment="1" applyProtection="1">
      <alignment horizontal="left"/>
      <protection/>
    </xf>
    <xf numFmtId="0" fontId="27" fillId="50" borderId="50" xfId="0" applyNumberFormat="1" applyFont="1" applyFill="1" applyBorder="1" applyAlignment="1" applyProtection="1">
      <alignment horizontal="left" wrapText="1"/>
      <protection/>
    </xf>
    <xf numFmtId="0" fontId="27" fillId="50" borderId="50" xfId="0" applyNumberFormat="1" applyFont="1" applyFill="1" applyBorder="1" applyAlignment="1" applyProtection="1">
      <alignment horizontal="left"/>
      <protection/>
    </xf>
    <xf numFmtId="4" fontId="27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 horizontal="left"/>
      <protection/>
    </xf>
    <xf numFmtId="0" fontId="22" fillId="0" borderId="50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42" fillId="0" borderId="50" xfId="0" applyFont="1" applyBorder="1" applyAlignment="1">
      <alignment vertical="center" wrapText="1"/>
    </xf>
    <xf numFmtId="0" fontId="42" fillId="0" borderId="38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68" fillId="0" borderId="50" xfId="0" applyFont="1" applyBorder="1" applyAlignment="1">
      <alignment vertical="center" wrapText="1"/>
    </xf>
    <xf numFmtId="0" fontId="68" fillId="0" borderId="38" xfId="0" applyFont="1" applyBorder="1" applyAlignment="1">
      <alignment vertical="center" wrapText="1"/>
    </xf>
    <xf numFmtId="0" fontId="67" fillId="0" borderId="50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50" xfId="0" applyFont="1" applyBorder="1" applyAlignment="1">
      <alignment horizontal="left" vertical="center" wrapText="1"/>
    </xf>
    <xf numFmtId="0" fontId="67" fillId="0" borderId="38" xfId="0" applyFont="1" applyBorder="1" applyAlignment="1">
      <alignment horizontal="left" vertical="center" wrapText="1"/>
    </xf>
    <xf numFmtId="0" fontId="22" fillId="0" borderId="50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61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0" fontId="37" fillId="0" borderId="48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4" fontId="22" fillId="0" borderId="48" xfId="0" applyNumberFormat="1" applyFont="1" applyBorder="1" applyAlignment="1">
      <alignment horizontal="center"/>
    </xf>
    <xf numFmtId="0" fontId="28" fillId="0" borderId="52" xfId="0" applyNumberFormat="1" applyFont="1" applyFill="1" applyBorder="1" applyAlignment="1" applyProtection="1" quotePrefix="1">
      <alignment horizontal="left" wrapText="1"/>
      <protection/>
    </xf>
    <xf numFmtId="0" fontId="35" fillId="0" borderId="52" xfId="0" applyNumberFormat="1" applyFont="1" applyFill="1" applyBorder="1" applyAlignment="1" applyProtection="1">
      <alignment wrapText="1"/>
      <protection/>
    </xf>
    <xf numFmtId="0" fontId="27" fillId="50" borderId="50" xfId="0" applyNumberFormat="1" applyFont="1" applyFill="1" applyBorder="1" applyAlignment="1" applyProtection="1">
      <alignment horizontal="left" vertical="distributed"/>
      <protection/>
    </xf>
    <xf numFmtId="0" fontId="27" fillId="50" borderId="38" xfId="0" applyNumberFormat="1" applyFont="1" applyFill="1" applyBorder="1" applyAlignment="1" applyProtection="1">
      <alignment horizontal="left" vertical="distributed"/>
      <protection/>
    </xf>
    <xf numFmtId="3" fontId="27" fillId="20" borderId="50" xfId="0" applyNumberFormat="1" applyFont="1" applyFill="1" applyBorder="1" applyAlignment="1" applyProtection="1">
      <alignment horizontal="left" vertical="distributed"/>
      <protection/>
    </xf>
    <xf numFmtId="3" fontId="27" fillId="20" borderId="38" xfId="0" applyNumberFormat="1" applyFont="1" applyFill="1" applyBorder="1" applyAlignment="1" applyProtection="1">
      <alignment horizontal="left" vertical="distributed"/>
      <protection/>
    </xf>
    <xf numFmtId="0" fontId="0" fillId="0" borderId="38" xfId="0" applyNumberFormat="1" applyFill="1" applyBorder="1" applyAlignment="1" applyProtection="1">
      <alignment horizontal="left" vertical="distributed"/>
      <protection/>
    </xf>
    <xf numFmtId="0" fontId="27" fillId="28" borderId="50" xfId="0" applyNumberFormat="1" applyFont="1" applyFill="1" applyBorder="1" applyAlignment="1" applyProtection="1">
      <alignment horizontal="left"/>
      <protection/>
    </xf>
    <xf numFmtId="0" fontId="27" fillId="28" borderId="38" xfId="0" applyNumberFormat="1" applyFont="1" applyFill="1" applyBorder="1" applyAlignment="1" applyProtection="1">
      <alignment horizontal="left"/>
      <protection/>
    </xf>
    <xf numFmtId="3" fontId="27" fillId="28" borderId="50" xfId="0" applyNumberFormat="1" applyFont="1" applyFill="1" applyBorder="1" applyAlignment="1" applyProtection="1">
      <alignment horizontal="left"/>
      <protection/>
    </xf>
    <xf numFmtId="3" fontId="27" fillId="28" borderId="38" xfId="0" applyNumberFormat="1" applyFont="1" applyFill="1" applyBorder="1" applyAlignment="1" applyProtection="1">
      <alignment horizontal="left"/>
      <protection/>
    </xf>
    <xf numFmtId="0" fontId="27" fillId="20" borderId="50" xfId="0" applyNumberFormat="1" applyFont="1" applyFill="1" applyBorder="1" applyAlignment="1" applyProtection="1">
      <alignment horizontal="left" wrapText="1"/>
      <protection/>
    </xf>
    <xf numFmtId="0" fontId="27" fillId="20" borderId="38" xfId="0" applyNumberFormat="1" applyFont="1" applyFill="1" applyBorder="1" applyAlignment="1" applyProtection="1">
      <alignment horizontal="left" wrapText="1"/>
      <protection/>
    </xf>
    <xf numFmtId="0" fontId="27" fillId="50" borderId="50" xfId="0" applyNumberFormat="1" applyFont="1" applyFill="1" applyBorder="1" applyAlignment="1" applyProtection="1">
      <alignment horizontal="left"/>
      <protection/>
    </xf>
    <xf numFmtId="0" fontId="27" fillId="50" borderId="38" xfId="0" applyNumberFormat="1" applyFont="1" applyFill="1" applyBorder="1" applyAlignment="1" applyProtection="1">
      <alignment horizontal="left"/>
      <protection/>
    </xf>
    <xf numFmtId="0" fontId="27" fillId="50" borderId="50" xfId="0" applyNumberFormat="1" applyFont="1" applyFill="1" applyBorder="1" applyAlignment="1" applyProtection="1">
      <alignment horizontal="left" wrapText="1"/>
      <protection/>
    </xf>
    <xf numFmtId="0" fontId="27" fillId="50" borderId="38" xfId="0" applyNumberFormat="1" applyFont="1" applyFill="1" applyBorder="1" applyAlignment="1" applyProtection="1">
      <alignment horizontal="left" wrapText="1"/>
      <protection/>
    </xf>
    <xf numFmtId="3" fontId="27" fillId="50" borderId="50" xfId="0" applyNumberFormat="1" applyFont="1" applyFill="1" applyBorder="1" applyAlignment="1" applyProtection="1">
      <alignment horizontal="left"/>
      <protection/>
    </xf>
    <xf numFmtId="3" fontId="27" fillId="50" borderId="38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24" borderId="50" xfId="0" applyNumberFormat="1" applyFont="1" applyFill="1" applyBorder="1" applyAlignment="1" applyProtection="1">
      <alignment horizontal="center"/>
      <protection/>
    </xf>
    <xf numFmtId="0" fontId="27" fillId="24" borderId="38" xfId="0" applyNumberFormat="1" applyFont="1" applyFill="1" applyBorder="1" applyAlignment="1" applyProtection="1">
      <alignment horizontal="center"/>
      <protection/>
    </xf>
    <xf numFmtId="3" fontId="27" fillId="28" borderId="50" xfId="0" applyNumberFormat="1" applyFont="1" applyFill="1" applyBorder="1" applyAlignment="1" applyProtection="1">
      <alignment horizontal="left" wrapText="1"/>
      <protection/>
    </xf>
    <xf numFmtId="3" fontId="27" fillId="28" borderId="38" xfId="0" applyNumberFormat="1" applyFont="1" applyFill="1" applyBorder="1" applyAlignment="1" applyProtection="1">
      <alignment horizontal="left" wrapText="1"/>
      <protection/>
    </xf>
    <xf numFmtId="0" fontId="28" fillId="0" borderId="50" xfId="0" applyNumberFormat="1" applyFont="1" applyFill="1" applyBorder="1" applyAlignment="1" applyProtection="1">
      <alignment horizontal="center" vertical="center"/>
      <protection/>
    </xf>
    <xf numFmtId="0" fontId="28" fillId="0" borderId="26" xfId="0" applyNumberFormat="1" applyFont="1" applyFill="1" applyBorder="1" applyAlignment="1" applyProtection="1">
      <alignment horizontal="center" vertical="center"/>
      <protection/>
    </xf>
    <xf numFmtId="0" fontId="28" fillId="0" borderId="38" xfId="0" applyNumberFormat="1" applyFont="1" applyFill="1" applyBorder="1" applyAlignment="1" applyProtection="1">
      <alignment horizontal="center" vertical="center"/>
      <protection/>
    </xf>
    <xf numFmtId="3" fontId="27" fillId="20" borderId="50" xfId="0" applyNumberFormat="1" applyFont="1" applyFill="1" applyBorder="1" applyAlignment="1" applyProtection="1">
      <alignment horizontal="left"/>
      <protection/>
    </xf>
    <xf numFmtId="3" fontId="27" fillId="20" borderId="38" xfId="0" applyNumberFormat="1" applyFont="1" applyFill="1" applyBorder="1" applyAlignment="1" applyProtection="1">
      <alignment horizontal="left"/>
      <protection/>
    </xf>
    <xf numFmtId="0" fontId="27" fillId="28" borderId="50" xfId="0" applyNumberFormat="1" applyFont="1" applyFill="1" applyBorder="1" applyAlignment="1" applyProtection="1">
      <alignment horizontal="left" wrapText="1"/>
      <protection/>
    </xf>
    <xf numFmtId="0" fontId="27" fillId="28" borderId="38" xfId="0" applyNumberFormat="1" applyFont="1" applyFill="1" applyBorder="1" applyAlignment="1" applyProtection="1">
      <alignment horizontal="left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8572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866775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95300"/>
          <a:ext cx="8667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981700"/>
          <a:ext cx="8572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876300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981700"/>
          <a:ext cx="8667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19050</xdr:rowOff>
    </xdr:from>
    <xdr:to>
      <xdr:col>1</xdr:col>
      <xdr:colOff>0</xdr:colOff>
      <xdr:row>42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658350"/>
          <a:ext cx="8572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0</xdr:col>
      <xdr:colOff>876300</xdr:colOff>
      <xdr:row>42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658350"/>
          <a:ext cx="8667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1" width="0.42578125" style="1" customWidth="1"/>
    <col min="2" max="2" width="47.00390625" style="1" customWidth="1"/>
    <col min="3" max="3" width="17.140625" style="1" customWidth="1"/>
    <col min="4" max="4" width="17.28125" style="1" customWidth="1"/>
    <col min="5" max="5" width="16.8515625" style="1" customWidth="1"/>
    <col min="6" max="16384" width="11.421875" style="1" customWidth="1"/>
  </cols>
  <sheetData>
    <row r="1" spans="1:5" ht="48" customHeight="1">
      <c r="A1" s="245" t="s">
        <v>156</v>
      </c>
      <c r="B1" s="245"/>
      <c r="C1" s="245"/>
      <c r="D1" s="245"/>
      <c r="E1" s="245"/>
    </row>
    <row r="2" spans="1:5" s="54" customFormat="1" ht="25.5" customHeight="1">
      <c r="A2" s="245" t="s">
        <v>33</v>
      </c>
      <c r="B2" s="245"/>
      <c r="C2" s="245"/>
      <c r="D2" s="245"/>
      <c r="E2" s="245"/>
    </row>
    <row r="3" spans="1:5" ht="25.5" customHeight="1" hidden="1">
      <c r="A3" s="168"/>
      <c r="B3" s="168"/>
      <c r="C3" s="169"/>
      <c r="D3" s="169"/>
      <c r="E3" s="169"/>
    </row>
    <row r="4" spans="1:5" ht="9" customHeight="1" hidden="1">
      <c r="A4" s="239" t="s">
        <v>112</v>
      </c>
      <c r="B4" s="240"/>
      <c r="C4" s="170" t="s">
        <v>113</v>
      </c>
      <c r="D4" s="170" t="s">
        <v>114</v>
      </c>
      <c r="E4" s="170" t="s">
        <v>115</v>
      </c>
    </row>
    <row r="5" spans="1:5" ht="25.5" customHeight="1">
      <c r="A5" s="186"/>
      <c r="B5" s="187" t="s">
        <v>112</v>
      </c>
      <c r="C5" s="170" t="s">
        <v>113</v>
      </c>
      <c r="D5" s="170" t="s">
        <v>114</v>
      </c>
      <c r="E5" s="170" t="s">
        <v>115</v>
      </c>
    </row>
    <row r="6" spans="1:5" s="49" customFormat="1" ht="26.25" customHeight="1">
      <c r="A6" s="232" t="s">
        <v>34</v>
      </c>
      <c r="B6" s="233"/>
      <c r="C6" s="171">
        <v>12582214.5</v>
      </c>
      <c r="D6" s="171" t="s">
        <v>111</v>
      </c>
      <c r="E6" s="171" t="s">
        <v>111</v>
      </c>
    </row>
    <row r="7" spans="1:5" ht="15.75" customHeight="1">
      <c r="A7" s="232" t="s">
        <v>0</v>
      </c>
      <c r="B7" s="233"/>
      <c r="C7" s="171">
        <v>12582214.5</v>
      </c>
      <c r="D7" s="171" t="s">
        <v>111</v>
      </c>
      <c r="E7" s="171" t="s">
        <v>111</v>
      </c>
    </row>
    <row r="8" spans="1:5" ht="15.75" customHeight="1">
      <c r="A8" s="243" t="s">
        <v>100</v>
      </c>
      <c r="B8" s="244"/>
      <c r="C8" s="171"/>
      <c r="D8" s="171"/>
      <c r="E8" s="171"/>
    </row>
    <row r="9" spans="1:5" ht="12.75">
      <c r="A9" s="243" t="s">
        <v>35</v>
      </c>
      <c r="B9" s="244"/>
      <c r="C9" s="171">
        <v>12582214.5</v>
      </c>
      <c r="D9" s="171" t="s">
        <v>111</v>
      </c>
      <c r="E9" s="171" t="s">
        <v>111</v>
      </c>
    </row>
    <row r="10" spans="1:5" ht="12.75" customHeight="1">
      <c r="A10" s="232" t="s">
        <v>1</v>
      </c>
      <c r="B10" s="233"/>
      <c r="C10" s="171">
        <v>12435314.5</v>
      </c>
      <c r="D10" s="171" t="s">
        <v>111</v>
      </c>
      <c r="E10" s="171" t="s">
        <v>111</v>
      </c>
    </row>
    <row r="11" spans="1:5" ht="15.75" customHeight="1">
      <c r="A11" s="243" t="s">
        <v>2</v>
      </c>
      <c r="B11" s="244"/>
      <c r="C11" s="171">
        <v>146900</v>
      </c>
      <c r="D11" s="171" t="s">
        <v>111</v>
      </c>
      <c r="E11" s="171" t="s">
        <v>111</v>
      </c>
    </row>
    <row r="12" spans="1:5" ht="27.75" customHeight="1">
      <c r="A12" s="234" t="s">
        <v>3</v>
      </c>
      <c r="B12" s="235"/>
      <c r="C12" s="172">
        <f>SUM(C6-C9)</f>
        <v>0</v>
      </c>
      <c r="D12" s="172" t="s">
        <v>111</v>
      </c>
      <c r="E12" s="172" t="e">
        <f>SUM(E6-E9)</f>
        <v>#VALUE!</v>
      </c>
    </row>
    <row r="13" spans="1:5" ht="21.75" customHeight="1">
      <c r="A13" s="236"/>
      <c r="B13" s="236"/>
      <c r="C13" s="236"/>
      <c r="D13" s="236"/>
      <c r="E13" s="236"/>
    </row>
    <row r="14" spans="1:5" ht="25.5" customHeight="1">
      <c r="A14" s="239" t="s">
        <v>116</v>
      </c>
      <c r="B14" s="240"/>
      <c r="C14" s="170" t="s">
        <v>113</v>
      </c>
      <c r="D14" s="170" t="s">
        <v>114</v>
      </c>
      <c r="E14" s="170" t="s">
        <v>115</v>
      </c>
    </row>
    <row r="15" spans="1:5" ht="28.5" customHeight="1">
      <c r="A15" s="241" t="s">
        <v>117</v>
      </c>
      <c r="B15" s="242"/>
      <c r="C15" s="173"/>
      <c r="D15" s="174"/>
      <c r="E15" s="174"/>
    </row>
    <row r="16" spans="1:5" ht="39.75" customHeight="1">
      <c r="A16" s="237" t="s">
        <v>118</v>
      </c>
      <c r="B16" s="238"/>
      <c r="C16" s="175"/>
      <c r="D16" s="176"/>
      <c r="E16" s="177"/>
    </row>
    <row r="17" spans="1:5" ht="21" customHeight="1">
      <c r="A17" s="236"/>
      <c r="B17" s="236"/>
      <c r="C17" s="236"/>
      <c r="D17" s="236"/>
      <c r="E17" s="236"/>
    </row>
    <row r="18" spans="1:5" ht="25.5" customHeight="1">
      <c r="A18" s="239" t="s">
        <v>119</v>
      </c>
      <c r="B18" s="240"/>
      <c r="C18" s="170" t="s">
        <v>113</v>
      </c>
      <c r="D18" s="170" t="s">
        <v>114</v>
      </c>
      <c r="E18" s="170" t="s">
        <v>115</v>
      </c>
    </row>
    <row r="19" spans="1:5" ht="20.25" customHeight="1">
      <c r="A19" s="232" t="s">
        <v>4</v>
      </c>
      <c r="B19" s="233"/>
      <c r="C19" s="178"/>
      <c r="D19" s="178"/>
      <c r="E19" s="178"/>
    </row>
    <row r="20" spans="1:5" ht="41.25" customHeight="1">
      <c r="A20" s="232" t="s">
        <v>5</v>
      </c>
      <c r="B20" s="233"/>
      <c r="C20" s="178"/>
      <c r="D20" s="178"/>
      <c r="E20" s="178"/>
    </row>
    <row r="21" spans="1:5" ht="33" customHeight="1">
      <c r="A21" s="234" t="s">
        <v>6</v>
      </c>
      <c r="B21" s="235"/>
      <c r="C21" s="176">
        <f>SUM(C19-C20)</f>
        <v>0</v>
      </c>
      <c r="D21" s="176"/>
      <c r="E21" s="176"/>
    </row>
    <row r="22" spans="1:5" ht="19.5" customHeight="1">
      <c r="A22" s="188"/>
      <c r="B22" s="179"/>
      <c r="C22" s="180"/>
      <c r="D22" s="180"/>
      <c r="E22" s="189"/>
    </row>
    <row r="23" spans="1:5" ht="28.5" customHeight="1">
      <c r="A23" s="232" t="s">
        <v>7</v>
      </c>
      <c r="B23" s="233"/>
      <c r="C23" s="181">
        <f>SUM(C12,C16,C21)</f>
        <v>0</v>
      </c>
      <c r="D23" s="181">
        <f>SUM(D12,D16,D21)</f>
        <v>0</v>
      </c>
      <c r="E23" s="181" t="e">
        <f>SUM(E12,E16,E21)</f>
        <v>#VALUE!</v>
      </c>
    </row>
    <row r="26" spans="2:5" ht="12.75">
      <c r="B26" s="1" t="s">
        <v>168</v>
      </c>
      <c r="E26" s="1" t="s">
        <v>141</v>
      </c>
    </row>
    <row r="28" ht="12.75">
      <c r="E28" s="1" t="s">
        <v>142</v>
      </c>
    </row>
  </sheetData>
  <sheetProtection/>
  <mergeCells count="20">
    <mergeCell ref="A15:B15"/>
    <mergeCell ref="A18:B18"/>
    <mergeCell ref="A8:B8"/>
    <mergeCell ref="A1:E1"/>
    <mergeCell ref="A2:E2"/>
    <mergeCell ref="A9:B9"/>
    <mergeCell ref="A11:B11"/>
    <mergeCell ref="A12:B12"/>
    <mergeCell ref="A7:B7"/>
    <mergeCell ref="A4:B4"/>
    <mergeCell ref="A23:B23"/>
    <mergeCell ref="A21:B21"/>
    <mergeCell ref="A20:B20"/>
    <mergeCell ref="A19:B19"/>
    <mergeCell ref="A10:B10"/>
    <mergeCell ref="A6:B6"/>
    <mergeCell ref="A13:E13"/>
    <mergeCell ref="A16:B16"/>
    <mergeCell ref="A17:E17"/>
    <mergeCell ref="A14:B1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6"/>
  <sheetViews>
    <sheetView zoomScalePageLayoutView="0" workbookViewId="0" topLeftCell="A1">
      <selection activeCell="B52" sqref="B52:I52"/>
    </sheetView>
  </sheetViews>
  <sheetFormatPr defaultColWidth="11.421875" defaultRowHeight="12.75"/>
  <cols>
    <col min="1" max="1" width="13.140625" style="19" customWidth="1"/>
    <col min="2" max="2" width="14.28125" style="19" customWidth="1"/>
    <col min="3" max="3" width="13.28125" style="19" customWidth="1"/>
    <col min="4" max="4" width="13.00390625" style="19" customWidth="1"/>
    <col min="5" max="5" width="13.7109375" style="50" customWidth="1"/>
    <col min="6" max="6" width="7.7109375" style="1" customWidth="1"/>
    <col min="7" max="7" width="15.00390625" style="1" customWidth="1"/>
    <col min="8" max="8" width="13.28125" style="1" customWidth="1"/>
    <col min="9" max="9" width="12.71093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246" t="s">
        <v>120</v>
      </c>
      <c r="B1" s="246"/>
      <c r="C1" s="246"/>
      <c r="D1" s="246"/>
      <c r="E1" s="246"/>
      <c r="F1" s="246"/>
      <c r="G1" s="246"/>
      <c r="H1" s="246"/>
      <c r="I1" s="246"/>
    </row>
    <row r="2" spans="1:9" s="2" customFormat="1" ht="13.5" thickBot="1">
      <c r="A2" s="218"/>
      <c r="B2" s="207"/>
      <c r="C2" s="207"/>
      <c r="D2" s="207"/>
      <c r="E2" s="207"/>
      <c r="F2" s="207"/>
      <c r="G2" s="207"/>
      <c r="H2" s="207"/>
      <c r="I2" s="219" t="s">
        <v>8</v>
      </c>
    </row>
    <row r="3" spans="1:9" s="2" customFormat="1" ht="26.25" thickBot="1">
      <c r="A3" s="60" t="s">
        <v>9</v>
      </c>
      <c r="B3" s="250" t="s">
        <v>85</v>
      </c>
      <c r="C3" s="250"/>
      <c r="D3" s="251"/>
      <c r="E3" s="251"/>
      <c r="F3" s="251"/>
      <c r="G3" s="251"/>
      <c r="H3" s="251"/>
      <c r="I3" s="252"/>
    </row>
    <row r="4" spans="1:9" s="2" customFormat="1" ht="51.75" thickBot="1">
      <c r="A4" s="212" t="s">
        <v>10</v>
      </c>
      <c r="B4" s="63" t="s">
        <v>67</v>
      </c>
      <c r="C4" s="63" t="s">
        <v>11</v>
      </c>
      <c r="D4" s="11" t="s">
        <v>12</v>
      </c>
      <c r="E4" s="11" t="s">
        <v>90</v>
      </c>
      <c r="F4" s="11" t="s">
        <v>91</v>
      </c>
      <c r="G4" s="11" t="s">
        <v>110</v>
      </c>
      <c r="H4" s="114" t="s">
        <v>92</v>
      </c>
      <c r="I4" s="12" t="s">
        <v>16</v>
      </c>
    </row>
    <row r="5" spans="1:9" s="2" customFormat="1" ht="12.75">
      <c r="A5" s="213">
        <v>634</v>
      </c>
      <c r="B5" s="202"/>
      <c r="C5" s="202"/>
      <c r="D5" s="203"/>
      <c r="E5" s="203"/>
      <c r="F5" s="203"/>
      <c r="G5" s="203"/>
      <c r="H5" s="205">
        <v>41000</v>
      </c>
      <c r="I5" s="204"/>
    </row>
    <row r="6" spans="1:9" s="2" customFormat="1" ht="15">
      <c r="A6" s="214">
        <v>6341</v>
      </c>
      <c r="B6" s="209"/>
      <c r="C6" s="116"/>
      <c r="D6" s="117"/>
      <c r="E6" s="200" t="s">
        <v>138</v>
      </c>
      <c r="F6" s="117"/>
      <c r="G6" s="200" t="s">
        <v>111</v>
      </c>
      <c r="H6" s="155">
        <v>41000</v>
      </c>
      <c r="I6" s="111"/>
    </row>
    <row r="7" spans="1:9" s="2" customFormat="1" ht="15">
      <c r="A7" s="214">
        <v>636</v>
      </c>
      <c r="B7" s="210"/>
      <c r="C7" s="112"/>
      <c r="D7" s="109"/>
      <c r="E7" s="205">
        <v>9625196</v>
      </c>
      <c r="F7" s="135"/>
      <c r="G7" s="205">
        <v>611500</v>
      </c>
      <c r="H7" s="109"/>
      <c r="I7" s="110"/>
    </row>
    <row r="8" spans="1:16" s="2" customFormat="1" ht="15">
      <c r="A8" s="214">
        <v>6361</v>
      </c>
      <c r="B8" s="210"/>
      <c r="C8" s="112"/>
      <c r="D8" s="109"/>
      <c r="E8" s="135">
        <v>9605096</v>
      </c>
      <c r="F8" s="135"/>
      <c r="G8" s="135">
        <v>561500</v>
      </c>
      <c r="H8" s="205"/>
      <c r="I8" s="110"/>
      <c r="P8" s="156"/>
    </row>
    <row r="9" spans="1:9" s="2" customFormat="1" ht="15">
      <c r="A9" s="214">
        <v>6362</v>
      </c>
      <c r="B9" s="210"/>
      <c r="C9" s="112"/>
      <c r="D9" s="201" t="s">
        <v>111</v>
      </c>
      <c r="E9" s="135">
        <v>20100</v>
      </c>
      <c r="F9" s="135"/>
      <c r="G9" s="135">
        <v>50000</v>
      </c>
      <c r="H9" s="205"/>
      <c r="I9" s="110"/>
    </row>
    <row r="10" spans="1:9" s="2" customFormat="1" ht="15">
      <c r="A10" s="214">
        <v>652</v>
      </c>
      <c r="B10" s="210"/>
      <c r="C10" s="112"/>
      <c r="D10" s="205">
        <v>665160</v>
      </c>
      <c r="E10" s="109"/>
      <c r="F10" s="109"/>
      <c r="G10" s="205">
        <v>80000</v>
      </c>
      <c r="H10" s="109"/>
      <c r="I10" s="110"/>
    </row>
    <row r="11" spans="1:9" s="2" customFormat="1" ht="15">
      <c r="A11" s="214">
        <v>6526</v>
      </c>
      <c r="B11" s="210"/>
      <c r="C11" s="112"/>
      <c r="D11" s="135">
        <v>665160</v>
      </c>
      <c r="E11" s="109"/>
      <c r="F11" s="109"/>
      <c r="G11" s="135">
        <v>80000</v>
      </c>
      <c r="H11" s="109"/>
      <c r="I11" s="110"/>
    </row>
    <row r="12" spans="1:9" s="2" customFormat="1" ht="15">
      <c r="A12" s="214">
        <v>661</v>
      </c>
      <c r="B12" s="210"/>
      <c r="C12" s="217">
        <v>312600</v>
      </c>
      <c r="D12" s="135"/>
      <c r="E12" s="109"/>
      <c r="F12" s="109"/>
      <c r="G12" s="135"/>
      <c r="H12" s="109"/>
      <c r="I12" s="110"/>
    </row>
    <row r="13" spans="1:9" s="2" customFormat="1" ht="15">
      <c r="A13" s="214">
        <v>6614</v>
      </c>
      <c r="B13" s="210"/>
      <c r="C13" s="136">
        <v>5000</v>
      </c>
      <c r="D13" s="109"/>
      <c r="E13" s="109"/>
      <c r="F13" s="109"/>
      <c r="G13" s="109"/>
      <c r="H13" s="109"/>
      <c r="I13" s="110"/>
    </row>
    <row r="14" spans="1:9" s="2" customFormat="1" ht="15">
      <c r="A14" s="214">
        <v>6615</v>
      </c>
      <c r="B14" s="210"/>
      <c r="C14" s="199">
        <v>307600</v>
      </c>
      <c r="D14" s="109"/>
      <c r="E14" s="109"/>
      <c r="F14" s="109"/>
      <c r="G14" s="109"/>
      <c r="H14" s="109"/>
      <c r="I14" s="110"/>
    </row>
    <row r="15" spans="1:9" s="2" customFormat="1" ht="15">
      <c r="A15" s="214">
        <v>663</v>
      </c>
      <c r="B15" s="210"/>
      <c r="C15" s="112"/>
      <c r="D15" s="109"/>
      <c r="E15" s="109"/>
      <c r="F15" s="109"/>
      <c r="G15" s="109"/>
      <c r="H15" s="109"/>
      <c r="I15" s="208">
        <v>58920</v>
      </c>
    </row>
    <row r="16" spans="1:9" s="2" customFormat="1" ht="15">
      <c r="A16" s="214">
        <v>6631</v>
      </c>
      <c r="B16" s="211"/>
      <c r="C16" s="112"/>
      <c r="D16" s="109"/>
      <c r="E16" s="109"/>
      <c r="F16" s="109"/>
      <c r="G16" s="109"/>
      <c r="H16" s="109"/>
      <c r="I16" s="137">
        <v>38920</v>
      </c>
    </row>
    <row r="17" spans="1:9" s="2" customFormat="1" ht="15">
      <c r="A17" s="214">
        <v>6632</v>
      </c>
      <c r="B17" s="211"/>
      <c r="C17" s="112"/>
      <c r="D17" s="109"/>
      <c r="E17" s="109"/>
      <c r="F17" s="109"/>
      <c r="G17" s="109"/>
      <c r="H17" s="109"/>
      <c r="I17" s="137">
        <v>20000</v>
      </c>
    </row>
    <row r="18" spans="1:9" s="2" customFormat="1" ht="15">
      <c r="A18" s="214">
        <v>671</v>
      </c>
      <c r="B18" s="206">
        <v>1187838.5</v>
      </c>
      <c r="C18" s="112"/>
      <c r="D18" s="109"/>
      <c r="E18" s="109"/>
      <c r="F18" s="109"/>
      <c r="G18" s="109"/>
      <c r="H18" s="109"/>
      <c r="I18" s="110"/>
    </row>
    <row r="19" spans="1:9" s="156" customFormat="1" ht="15">
      <c r="A19" s="215">
        <v>6711</v>
      </c>
      <c r="B19" s="157">
        <v>1187838.5</v>
      </c>
      <c r="C19" s="116"/>
      <c r="D19" s="117"/>
      <c r="E19" s="117"/>
      <c r="F19" s="117"/>
      <c r="G19" s="158"/>
      <c r="H19" s="158"/>
      <c r="I19" s="161"/>
    </row>
    <row r="20" spans="1:9" s="2" customFormat="1" ht="15">
      <c r="A20" s="216">
        <v>6712</v>
      </c>
      <c r="B20" s="159" t="s">
        <v>111</v>
      </c>
      <c r="C20" s="112"/>
      <c r="D20" s="109"/>
      <c r="E20" s="109"/>
      <c r="F20" s="109"/>
      <c r="G20" s="160"/>
      <c r="H20" s="160"/>
      <c r="I20" s="161"/>
    </row>
    <row r="21" spans="1:9" s="2" customFormat="1" ht="12.75">
      <c r="A21" s="14"/>
      <c r="B21" s="13"/>
      <c r="C21" s="66"/>
      <c r="D21" s="65"/>
      <c r="E21" s="65"/>
      <c r="F21" s="65"/>
      <c r="G21" s="67"/>
      <c r="H21" s="67"/>
      <c r="I21" s="68"/>
    </row>
    <row r="22" spans="1:9" s="2" customFormat="1" ht="13.5" thickBot="1">
      <c r="A22" s="15"/>
      <c r="B22" s="16"/>
      <c r="C22" s="69"/>
      <c r="D22" s="70"/>
      <c r="E22" s="70"/>
      <c r="F22" s="70"/>
      <c r="G22" s="71"/>
      <c r="H22" s="71"/>
      <c r="I22" s="72"/>
    </row>
    <row r="23" spans="1:9" s="2" customFormat="1" ht="37.5" customHeight="1" thickBot="1">
      <c r="A23" s="17" t="s">
        <v>139</v>
      </c>
      <c r="B23" s="222">
        <v>1187838.5</v>
      </c>
      <c r="C23" s="220">
        <v>312600</v>
      </c>
      <c r="D23" s="220">
        <v>665160</v>
      </c>
      <c r="E23" s="220">
        <v>9625196</v>
      </c>
      <c r="F23" s="220">
        <v>0</v>
      </c>
      <c r="G23" s="220">
        <v>691500</v>
      </c>
      <c r="H23" s="220">
        <v>41000</v>
      </c>
      <c r="I23" s="221">
        <v>58920</v>
      </c>
    </row>
    <row r="24" spans="1:9" s="2" customFormat="1" ht="39" customHeight="1" thickBot="1">
      <c r="A24" s="17" t="s">
        <v>140</v>
      </c>
      <c r="B24" s="247">
        <v>12582214.5</v>
      </c>
      <c r="C24" s="247"/>
      <c r="D24" s="247"/>
      <c r="E24" s="247"/>
      <c r="F24" s="247"/>
      <c r="G24" s="247"/>
      <c r="H24" s="247"/>
      <c r="I24" s="248"/>
    </row>
    <row r="25" spans="1:9" ht="13.5" thickBot="1">
      <c r="A25" s="6"/>
      <c r="B25" s="64"/>
      <c r="C25" s="6"/>
      <c r="D25" s="6"/>
      <c r="E25" s="7"/>
      <c r="F25" s="18"/>
      <c r="I25" s="9"/>
    </row>
    <row r="26" spans="1:9" ht="24" customHeight="1" thickBot="1">
      <c r="A26" s="61" t="s">
        <v>9</v>
      </c>
      <c r="B26" s="249" t="s">
        <v>101</v>
      </c>
      <c r="C26" s="250"/>
      <c r="D26" s="251"/>
      <c r="E26" s="251"/>
      <c r="F26" s="251"/>
      <c r="G26" s="251"/>
      <c r="H26" s="251"/>
      <c r="I26" s="252"/>
    </row>
    <row r="27" spans="1:9" ht="51.75" thickBot="1">
      <c r="A27" s="62" t="s">
        <v>10</v>
      </c>
      <c r="B27" s="10" t="s">
        <v>67</v>
      </c>
      <c r="C27" s="63" t="s">
        <v>11</v>
      </c>
      <c r="D27" s="11" t="s">
        <v>12</v>
      </c>
      <c r="E27" s="11" t="s">
        <v>90</v>
      </c>
      <c r="F27" s="11" t="s">
        <v>91</v>
      </c>
      <c r="G27" s="11" t="s">
        <v>110</v>
      </c>
      <c r="H27" s="114" t="s">
        <v>92</v>
      </c>
      <c r="I27" s="12" t="s">
        <v>16</v>
      </c>
    </row>
    <row r="28" spans="1:9" ht="15">
      <c r="A28" s="118">
        <v>634</v>
      </c>
      <c r="B28" s="115"/>
      <c r="C28" s="116"/>
      <c r="D28" s="117"/>
      <c r="E28" s="117"/>
      <c r="F28" s="117"/>
      <c r="G28" s="117"/>
      <c r="H28" s="134" t="s">
        <v>111</v>
      </c>
      <c r="I28" s="111"/>
    </row>
    <row r="29" spans="1:9" ht="15">
      <c r="A29" s="119">
        <v>636</v>
      </c>
      <c r="B29" s="113"/>
      <c r="C29" s="112"/>
      <c r="D29" s="109"/>
      <c r="E29" s="135" t="s">
        <v>111</v>
      </c>
      <c r="F29" s="135"/>
      <c r="G29" s="135" t="s">
        <v>111</v>
      </c>
      <c r="H29" s="109"/>
      <c r="I29" s="110"/>
    </row>
    <row r="30" spans="1:9" ht="15">
      <c r="A30" s="119">
        <v>652</v>
      </c>
      <c r="B30" s="113"/>
      <c r="C30" s="112"/>
      <c r="D30" s="135" t="s">
        <v>111</v>
      </c>
      <c r="E30" s="109"/>
      <c r="F30" s="109"/>
      <c r="G30" s="135" t="s">
        <v>111</v>
      </c>
      <c r="H30" s="109"/>
      <c r="I30" s="110"/>
    </row>
    <row r="31" spans="1:9" ht="15">
      <c r="A31" s="119">
        <v>661</v>
      </c>
      <c r="B31" s="113"/>
      <c r="C31" s="136" t="s">
        <v>111</v>
      </c>
      <c r="D31" s="109"/>
      <c r="E31" s="109"/>
      <c r="F31" s="109"/>
      <c r="G31" s="109"/>
      <c r="H31" s="109"/>
      <c r="I31" s="110"/>
    </row>
    <row r="32" spans="1:9" ht="15">
      <c r="A32" s="119">
        <v>663</v>
      </c>
      <c r="B32" s="113"/>
      <c r="C32" s="112"/>
      <c r="D32" s="109"/>
      <c r="E32" s="109"/>
      <c r="F32" s="109"/>
      <c r="G32" s="109"/>
      <c r="H32" s="109"/>
      <c r="I32" s="137" t="s">
        <v>111</v>
      </c>
    </row>
    <row r="33" spans="1:9" ht="15">
      <c r="A33" s="120">
        <v>671</v>
      </c>
      <c r="B33" s="141" t="s">
        <v>111</v>
      </c>
      <c r="C33" s="112"/>
      <c r="D33" s="109"/>
      <c r="E33" s="109"/>
      <c r="F33" s="109"/>
      <c r="G33" s="109"/>
      <c r="H33" s="109"/>
      <c r="I33" s="110"/>
    </row>
    <row r="34" spans="1:9" ht="12.75">
      <c r="A34" s="14"/>
      <c r="B34" s="13"/>
      <c r="C34" s="66"/>
      <c r="D34" s="65"/>
      <c r="E34" s="65"/>
      <c r="F34" s="65"/>
      <c r="G34" s="67"/>
      <c r="H34" s="67"/>
      <c r="I34" s="68"/>
    </row>
    <row r="35" spans="1:9" ht="12.75">
      <c r="A35" s="14"/>
      <c r="B35" s="13"/>
      <c r="C35" s="66"/>
      <c r="D35" s="65"/>
      <c r="E35" s="65"/>
      <c r="F35" s="65"/>
      <c r="G35" s="67"/>
      <c r="H35" s="67"/>
      <c r="I35" s="68"/>
    </row>
    <row r="36" spans="1:9" ht="12.75">
      <c r="A36" s="14"/>
      <c r="B36" s="13"/>
      <c r="C36" s="66"/>
      <c r="D36" s="65"/>
      <c r="E36" s="65"/>
      <c r="F36" s="65"/>
      <c r="G36" s="67"/>
      <c r="H36" s="67"/>
      <c r="I36" s="68"/>
    </row>
    <row r="37" spans="1:9" ht="13.5" thickBot="1">
      <c r="A37" s="15"/>
      <c r="B37" s="16"/>
      <c r="C37" s="69"/>
      <c r="D37" s="70"/>
      <c r="E37" s="70"/>
      <c r="F37" s="70"/>
      <c r="G37" s="71"/>
      <c r="H37" s="71"/>
      <c r="I37" s="72"/>
    </row>
    <row r="38" spans="1:9" s="2" customFormat="1" ht="30" customHeight="1" thickBot="1">
      <c r="A38" s="17" t="s">
        <v>13</v>
      </c>
      <c r="B38" s="138" t="s">
        <v>111</v>
      </c>
      <c r="C38" s="139" t="s">
        <v>111</v>
      </c>
      <c r="D38" s="139" t="s">
        <v>111</v>
      </c>
      <c r="E38" s="139" t="s">
        <v>111</v>
      </c>
      <c r="F38" s="139" t="s">
        <v>111</v>
      </c>
      <c r="G38" s="139" t="s">
        <v>111</v>
      </c>
      <c r="H38" s="139" t="s">
        <v>111</v>
      </c>
      <c r="I38" s="140" t="s">
        <v>111</v>
      </c>
    </row>
    <row r="39" spans="1:9" s="2" customFormat="1" ht="28.5" customHeight="1" thickBot="1">
      <c r="A39" s="17" t="s">
        <v>102</v>
      </c>
      <c r="B39" s="253" t="s">
        <v>111</v>
      </c>
      <c r="C39" s="247"/>
      <c r="D39" s="247"/>
      <c r="E39" s="247"/>
      <c r="F39" s="247"/>
      <c r="G39" s="247"/>
      <c r="H39" s="247"/>
      <c r="I39" s="248"/>
    </row>
    <row r="40" spans="5:6" ht="13.5" thickBot="1">
      <c r="E40" s="20"/>
      <c r="F40" s="21"/>
    </row>
    <row r="41" spans="1:9" ht="26.25" thickBot="1">
      <c r="A41" s="61" t="s">
        <v>9</v>
      </c>
      <c r="B41" s="249" t="s">
        <v>121</v>
      </c>
      <c r="C41" s="250"/>
      <c r="D41" s="251"/>
      <c r="E41" s="251"/>
      <c r="F41" s="251"/>
      <c r="G41" s="251"/>
      <c r="H41" s="251"/>
      <c r="I41" s="252"/>
    </row>
    <row r="42" spans="1:9" ht="51.75" thickBot="1">
      <c r="A42" s="62" t="s">
        <v>10</v>
      </c>
      <c r="B42" s="10" t="s">
        <v>67</v>
      </c>
      <c r="C42" s="63" t="s">
        <v>11</v>
      </c>
      <c r="D42" s="11" t="s">
        <v>96</v>
      </c>
      <c r="E42" s="11" t="s">
        <v>90</v>
      </c>
      <c r="F42" s="11" t="s">
        <v>91</v>
      </c>
      <c r="G42" s="11" t="s">
        <v>110</v>
      </c>
      <c r="H42" s="114" t="s">
        <v>92</v>
      </c>
      <c r="I42" s="12" t="s">
        <v>16</v>
      </c>
    </row>
    <row r="43" spans="1:9" ht="15">
      <c r="A43" s="118">
        <v>634</v>
      </c>
      <c r="B43" s="115"/>
      <c r="C43" s="116"/>
      <c r="D43" s="117"/>
      <c r="E43" s="117"/>
      <c r="F43" s="117"/>
      <c r="G43" s="117"/>
      <c r="H43" s="134" t="s">
        <v>111</v>
      </c>
      <c r="I43" s="111"/>
    </row>
    <row r="44" spans="1:9" ht="15">
      <c r="A44" s="119">
        <v>636</v>
      </c>
      <c r="B44" s="113"/>
      <c r="C44" s="112"/>
      <c r="D44" s="109"/>
      <c r="E44" s="135" t="s">
        <v>111</v>
      </c>
      <c r="F44" s="135"/>
      <c r="G44" s="135" t="s">
        <v>111</v>
      </c>
      <c r="H44" s="109"/>
      <c r="I44" s="110"/>
    </row>
    <row r="45" spans="1:9" ht="15">
      <c r="A45" s="119">
        <v>652</v>
      </c>
      <c r="B45" s="113"/>
      <c r="C45" s="112"/>
      <c r="D45" s="135" t="s">
        <v>111</v>
      </c>
      <c r="E45" s="109"/>
      <c r="F45" s="109"/>
      <c r="G45" s="135" t="s">
        <v>111</v>
      </c>
      <c r="H45" s="109"/>
      <c r="I45" s="110"/>
    </row>
    <row r="46" spans="1:9" ht="15">
      <c r="A46" s="119">
        <v>661</v>
      </c>
      <c r="B46" s="113"/>
      <c r="C46" s="136" t="s">
        <v>111</v>
      </c>
      <c r="D46" s="109"/>
      <c r="E46" s="109"/>
      <c r="F46" s="109"/>
      <c r="G46" s="109"/>
      <c r="H46" s="109"/>
      <c r="I46" s="110"/>
    </row>
    <row r="47" spans="1:9" ht="15">
      <c r="A47" s="119">
        <v>663</v>
      </c>
      <c r="B47" s="113"/>
      <c r="C47" s="112"/>
      <c r="D47" s="109"/>
      <c r="E47" s="109"/>
      <c r="F47" s="109"/>
      <c r="G47" s="109"/>
      <c r="H47" s="109"/>
      <c r="I47" s="137" t="s">
        <v>111</v>
      </c>
    </row>
    <row r="48" spans="1:9" ht="13.5" customHeight="1">
      <c r="A48" s="120">
        <v>671</v>
      </c>
      <c r="B48" s="141" t="s">
        <v>111</v>
      </c>
      <c r="C48" s="112"/>
      <c r="D48" s="109"/>
      <c r="E48" s="109"/>
      <c r="F48" s="109"/>
      <c r="G48" s="109"/>
      <c r="H48" s="109"/>
      <c r="I48" s="110"/>
    </row>
    <row r="49" spans="1:9" ht="13.5" customHeight="1">
      <c r="A49" s="14"/>
      <c r="B49" s="13"/>
      <c r="C49" s="66"/>
      <c r="D49" s="65"/>
      <c r="E49" s="65"/>
      <c r="F49" s="65"/>
      <c r="G49" s="67"/>
      <c r="H49" s="67"/>
      <c r="I49" s="68"/>
    </row>
    <row r="50" spans="1:9" ht="13.5" thickBot="1">
      <c r="A50" s="15"/>
      <c r="B50" s="13"/>
      <c r="C50" s="66"/>
      <c r="D50" s="65"/>
      <c r="E50" s="65"/>
      <c r="F50" s="65"/>
      <c r="G50" s="67"/>
      <c r="H50" s="67"/>
      <c r="I50" s="68"/>
    </row>
    <row r="51" spans="1:9" s="2" customFormat="1" ht="30" customHeight="1" thickBot="1">
      <c r="A51" s="17" t="s">
        <v>13</v>
      </c>
      <c r="B51" s="153" t="s">
        <v>111</v>
      </c>
      <c r="C51" s="153" t="s">
        <v>111</v>
      </c>
      <c r="D51" s="153" t="s">
        <v>111</v>
      </c>
      <c r="E51" s="153" t="s">
        <v>111</v>
      </c>
      <c r="F51" s="153" t="s">
        <v>111</v>
      </c>
      <c r="G51" s="153" t="s">
        <v>111</v>
      </c>
      <c r="H51" s="153" t="s">
        <v>111</v>
      </c>
      <c r="I51" s="154" t="s">
        <v>111</v>
      </c>
    </row>
    <row r="52" spans="1:9" s="2" customFormat="1" ht="28.5" customHeight="1" thickBot="1">
      <c r="A52" s="152" t="s">
        <v>122</v>
      </c>
      <c r="B52" s="253" t="s">
        <v>111</v>
      </c>
      <c r="C52" s="247"/>
      <c r="D52" s="247"/>
      <c r="E52" s="247"/>
      <c r="F52" s="247"/>
      <c r="G52" s="247"/>
      <c r="H52" s="247"/>
      <c r="I52" s="248"/>
    </row>
    <row r="53" spans="4:6" ht="13.5" customHeight="1">
      <c r="D53" s="22"/>
      <c r="E53" s="24"/>
      <c r="F53" s="25"/>
    </row>
    <row r="54" spans="5:6" ht="13.5" customHeight="1">
      <c r="E54" s="26"/>
      <c r="F54" s="27"/>
    </row>
    <row r="55" spans="5:6" ht="13.5" customHeight="1">
      <c r="E55" s="28"/>
      <c r="F55" s="29"/>
    </row>
    <row r="56" spans="5:6" ht="13.5" customHeight="1">
      <c r="E56" s="20"/>
      <c r="F56" s="21"/>
    </row>
    <row r="57" spans="4:6" ht="28.5" customHeight="1">
      <c r="D57" s="22"/>
      <c r="E57" s="20"/>
      <c r="F57" s="30"/>
    </row>
    <row r="58" spans="4:6" ht="13.5" customHeight="1">
      <c r="D58" s="22"/>
      <c r="E58" s="20"/>
      <c r="F58" s="25"/>
    </row>
    <row r="59" spans="5:6" ht="13.5" customHeight="1">
      <c r="E59" s="20"/>
      <c r="F59" s="21"/>
    </row>
    <row r="60" spans="5:6" ht="13.5" customHeight="1">
      <c r="E60" s="20"/>
      <c r="F60" s="29"/>
    </row>
    <row r="61" spans="5:6" ht="13.5" customHeight="1">
      <c r="E61" s="20"/>
      <c r="F61" s="21"/>
    </row>
    <row r="62" spans="5:6" ht="22.5" customHeight="1">
      <c r="E62" s="20"/>
      <c r="F62" s="31"/>
    </row>
    <row r="63" spans="5:6" ht="13.5" customHeight="1">
      <c r="E63" s="26"/>
      <c r="F63" s="27"/>
    </row>
    <row r="64" spans="2:6" ht="13.5" customHeight="1">
      <c r="B64" s="22"/>
      <c r="C64" s="22"/>
      <c r="E64" s="26"/>
      <c r="F64" s="32"/>
    </row>
    <row r="65" spans="4:6" ht="13.5" customHeight="1">
      <c r="D65" s="22"/>
      <c r="E65" s="26"/>
      <c r="F65" s="33"/>
    </row>
    <row r="66" spans="4:6" ht="13.5" customHeight="1">
      <c r="D66" s="22"/>
      <c r="E66" s="28"/>
      <c r="F66" s="25"/>
    </row>
    <row r="67" spans="5:6" ht="13.5" customHeight="1">
      <c r="E67" s="20"/>
      <c r="F67" s="21"/>
    </row>
    <row r="68" spans="2:6" ht="13.5" customHeight="1">
      <c r="B68" s="22"/>
      <c r="C68" s="22"/>
      <c r="E68" s="20"/>
      <c r="F68" s="23"/>
    </row>
    <row r="69" spans="4:6" ht="13.5" customHeight="1">
      <c r="D69" s="22"/>
      <c r="E69" s="20"/>
      <c r="F69" s="32"/>
    </row>
    <row r="70" spans="4:6" ht="13.5" customHeight="1">
      <c r="D70" s="22"/>
      <c r="E70" s="28"/>
      <c r="F70" s="25"/>
    </row>
    <row r="71" spans="5:6" ht="13.5" customHeight="1">
      <c r="E71" s="26"/>
      <c r="F71" s="21"/>
    </row>
    <row r="72" spans="4:6" ht="13.5" customHeight="1">
      <c r="D72" s="22"/>
      <c r="E72" s="26"/>
      <c r="F72" s="32"/>
    </row>
    <row r="73" spans="5:6" ht="22.5" customHeight="1">
      <c r="E73" s="28"/>
      <c r="F73" s="31"/>
    </row>
    <row r="74" spans="5:6" ht="13.5" customHeight="1">
      <c r="E74" s="20"/>
      <c r="F74" s="21"/>
    </row>
    <row r="75" spans="5:6" ht="13.5" customHeight="1">
      <c r="E75" s="28"/>
      <c r="F75" s="25"/>
    </row>
    <row r="76" spans="5:6" ht="13.5" customHeight="1">
      <c r="E76" s="20"/>
      <c r="F76" s="21"/>
    </row>
    <row r="77" spans="5:6" ht="13.5" customHeight="1">
      <c r="E77" s="20"/>
      <c r="F77" s="21"/>
    </row>
    <row r="78" spans="1:6" ht="13.5" customHeight="1">
      <c r="A78" s="22"/>
      <c r="E78" s="34"/>
      <c r="F78" s="32"/>
    </row>
    <row r="79" spans="2:6" ht="13.5" customHeight="1">
      <c r="B79" s="22"/>
      <c r="C79" s="22"/>
      <c r="D79" s="22"/>
      <c r="E79" s="35"/>
      <c r="F79" s="32"/>
    </row>
    <row r="80" spans="2:6" ht="13.5" customHeight="1">
      <c r="B80" s="22"/>
      <c r="C80" s="22"/>
      <c r="D80" s="22"/>
      <c r="E80" s="35"/>
      <c r="F80" s="23"/>
    </row>
    <row r="81" spans="2:6" ht="13.5" customHeight="1">
      <c r="B81" s="22"/>
      <c r="C81" s="22"/>
      <c r="D81" s="22"/>
      <c r="E81" s="28"/>
      <c r="F81" s="29"/>
    </row>
    <row r="82" spans="5:6" ht="12.75">
      <c r="E82" s="20"/>
      <c r="F82" s="21"/>
    </row>
    <row r="83" spans="2:6" ht="12.75">
      <c r="B83" s="22"/>
      <c r="C83" s="22"/>
      <c r="E83" s="20"/>
      <c r="F83" s="32"/>
    </row>
    <row r="84" spans="4:6" ht="12.75">
      <c r="D84" s="22"/>
      <c r="E84" s="20"/>
      <c r="F84" s="23"/>
    </row>
    <row r="85" spans="4:6" ht="12.75">
      <c r="D85" s="22"/>
      <c r="E85" s="28"/>
      <c r="F85" s="25"/>
    </row>
    <row r="86" spans="5:6" ht="12.75">
      <c r="E86" s="20"/>
      <c r="F86" s="21"/>
    </row>
    <row r="87" spans="5:6" ht="12.75">
      <c r="E87" s="20"/>
      <c r="F87" s="21"/>
    </row>
    <row r="88" spans="5:6" ht="12.75">
      <c r="E88" s="36"/>
      <c r="F88" s="37"/>
    </row>
    <row r="89" spans="5:6" ht="12.75">
      <c r="E89" s="20"/>
      <c r="F89" s="21"/>
    </row>
    <row r="90" spans="5:6" ht="12.75">
      <c r="E90" s="20"/>
      <c r="F90" s="21"/>
    </row>
    <row r="91" spans="5:6" ht="12.75">
      <c r="E91" s="20"/>
      <c r="F91" s="21"/>
    </row>
    <row r="92" spans="5:6" ht="12.75">
      <c r="E92" s="28"/>
      <c r="F92" s="25"/>
    </row>
    <row r="93" spans="5:6" ht="12.75">
      <c r="E93" s="20"/>
      <c r="F93" s="21"/>
    </row>
    <row r="94" spans="5:6" ht="12.75">
      <c r="E94" s="28"/>
      <c r="F94" s="25"/>
    </row>
    <row r="95" spans="5:6" ht="12.75">
      <c r="E95" s="20"/>
      <c r="F95" s="21"/>
    </row>
    <row r="96" spans="5:6" ht="12.75">
      <c r="E96" s="20"/>
      <c r="F96" s="21"/>
    </row>
    <row r="97" spans="5:6" ht="12.75">
      <c r="E97" s="20"/>
      <c r="F97" s="21"/>
    </row>
    <row r="98" spans="5:6" ht="12.75">
      <c r="E98" s="20"/>
      <c r="F98" s="21"/>
    </row>
    <row r="99" spans="1:6" ht="28.5" customHeight="1">
      <c r="A99" s="38"/>
      <c r="B99" s="38"/>
      <c r="C99" s="38"/>
      <c r="D99" s="38"/>
      <c r="E99" s="39"/>
      <c r="F99" s="40"/>
    </row>
    <row r="100" spans="4:6" ht="12.75">
      <c r="D100" s="22"/>
      <c r="E100" s="20"/>
      <c r="F100" s="23"/>
    </row>
    <row r="101" spans="5:6" ht="12.75">
      <c r="E101" s="41"/>
      <c r="F101" s="42"/>
    </row>
    <row r="102" spans="5:6" ht="12.75">
      <c r="E102" s="20"/>
      <c r="F102" s="21"/>
    </row>
    <row r="103" spans="5:6" ht="12.75">
      <c r="E103" s="36"/>
      <c r="F103" s="37"/>
    </row>
    <row r="104" spans="5:6" ht="12.75">
      <c r="E104" s="36"/>
      <c r="F104" s="37"/>
    </row>
    <row r="105" spans="5:6" ht="12.75">
      <c r="E105" s="20"/>
      <c r="F105" s="21"/>
    </row>
    <row r="106" spans="5:6" ht="12.75">
      <c r="E106" s="28"/>
      <c r="F106" s="25"/>
    </row>
    <row r="107" spans="5:6" ht="12.75">
      <c r="E107" s="20"/>
      <c r="F107" s="21"/>
    </row>
    <row r="108" spans="5:6" ht="12.75">
      <c r="E108" s="20"/>
      <c r="F108" s="21"/>
    </row>
    <row r="109" spans="5:6" ht="12.75">
      <c r="E109" s="28"/>
      <c r="F109" s="25"/>
    </row>
    <row r="110" spans="5:6" ht="12.75">
      <c r="E110" s="20"/>
      <c r="F110" s="21"/>
    </row>
    <row r="111" spans="5:6" ht="12.75">
      <c r="E111" s="36"/>
      <c r="F111" s="37"/>
    </row>
    <row r="112" spans="5:6" ht="12.75">
      <c r="E112" s="28"/>
      <c r="F112" s="42"/>
    </row>
    <row r="113" spans="5:6" ht="12.75">
      <c r="E113" s="26"/>
      <c r="F113" s="37"/>
    </row>
    <row r="114" spans="5:6" ht="12.75">
      <c r="E114" s="28"/>
      <c r="F114" s="25"/>
    </row>
    <row r="115" spans="5:6" ht="12.75">
      <c r="E115" s="20"/>
      <c r="F115" s="21"/>
    </row>
    <row r="116" spans="4:6" ht="12.75">
      <c r="D116" s="22"/>
      <c r="E116" s="20"/>
      <c r="F116" s="23"/>
    </row>
    <row r="117" spans="5:6" ht="12.75">
      <c r="E117" s="26"/>
      <c r="F117" s="25"/>
    </row>
    <row r="118" spans="5:6" ht="12.75">
      <c r="E118" s="26"/>
      <c r="F118" s="37"/>
    </row>
    <row r="119" spans="4:6" ht="12.75">
      <c r="D119" s="22"/>
      <c r="E119" s="26"/>
      <c r="F119" s="43"/>
    </row>
    <row r="120" spans="4:6" ht="12.75">
      <c r="D120" s="22"/>
      <c r="E120" s="28"/>
      <c r="F120" s="29"/>
    </row>
    <row r="121" spans="5:6" ht="12.75">
      <c r="E121" s="20"/>
      <c r="F121" s="21"/>
    </row>
    <row r="122" spans="5:6" ht="12.75">
      <c r="E122" s="41"/>
      <c r="F122" s="44"/>
    </row>
    <row r="123" spans="5:6" ht="11.25" customHeight="1">
      <c r="E123" s="36"/>
      <c r="F123" s="37"/>
    </row>
    <row r="124" spans="2:6" ht="24" customHeight="1">
      <c r="B124" s="22"/>
      <c r="C124" s="22"/>
      <c r="E124" s="36"/>
      <c r="F124" s="45"/>
    </row>
    <row r="125" spans="4:6" ht="15" customHeight="1">
      <c r="D125" s="22"/>
      <c r="E125" s="36"/>
      <c r="F125" s="45"/>
    </row>
    <row r="126" spans="5:6" ht="11.25" customHeight="1">
      <c r="E126" s="41"/>
      <c r="F126" s="42"/>
    </row>
    <row r="127" spans="5:6" ht="12.75">
      <c r="E127" s="36"/>
      <c r="F127" s="37"/>
    </row>
    <row r="128" spans="2:6" ht="13.5" customHeight="1">
      <c r="B128" s="22"/>
      <c r="C128" s="22"/>
      <c r="E128" s="36"/>
      <c r="F128" s="46"/>
    </row>
    <row r="129" spans="4:6" ht="12.75" customHeight="1">
      <c r="D129" s="22"/>
      <c r="E129" s="36"/>
      <c r="F129" s="23"/>
    </row>
    <row r="130" spans="4:6" ht="12.75" customHeight="1">
      <c r="D130" s="22"/>
      <c r="E130" s="28"/>
      <c r="F130" s="29"/>
    </row>
    <row r="131" spans="5:6" ht="12.75">
      <c r="E131" s="20"/>
      <c r="F131" s="21"/>
    </row>
    <row r="132" spans="4:6" ht="12.75">
      <c r="D132" s="22"/>
      <c r="E132" s="20"/>
      <c r="F132" s="43"/>
    </row>
    <row r="133" spans="5:6" ht="12.75">
      <c r="E133" s="41"/>
      <c r="F133" s="42"/>
    </row>
    <row r="134" spans="5:6" ht="12.75">
      <c r="E134" s="36"/>
      <c r="F134" s="37"/>
    </row>
    <row r="135" spans="5:6" ht="12.75">
      <c r="E135" s="20"/>
      <c r="F135" s="21"/>
    </row>
    <row r="136" spans="1:6" ht="19.5" customHeight="1">
      <c r="A136" s="47"/>
      <c r="B136" s="6"/>
      <c r="C136" s="6"/>
      <c r="D136" s="6"/>
      <c r="E136" s="6"/>
      <c r="F136" s="32"/>
    </row>
    <row r="137" spans="1:6" ht="15" customHeight="1">
      <c r="A137" s="22"/>
      <c r="E137" s="34"/>
      <c r="F137" s="32"/>
    </row>
    <row r="138" spans="1:6" ht="12.75">
      <c r="A138" s="22"/>
      <c r="B138" s="22"/>
      <c r="C138" s="22"/>
      <c r="E138" s="34"/>
      <c r="F138" s="23"/>
    </row>
    <row r="139" spans="4:6" ht="12.75">
      <c r="D139" s="22"/>
      <c r="E139" s="20"/>
      <c r="F139" s="32"/>
    </row>
    <row r="140" spans="5:6" ht="12.75">
      <c r="E140" s="24"/>
      <c r="F140" s="25"/>
    </row>
    <row r="141" spans="2:6" ht="12.75">
      <c r="B141" s="22"/>
      <c r="C141" s="22"/>
      <c r="E141" s="20"/>
      <c r="F141" s="23"/>
    </row>
    <row r="142" spans="4:6" ht="12.75">
      <c r="D142" s="22"/>
      <c r="E142" s="20"/>
      <c r="F142" s="23"/>
    </row>
    <row r="143" spans="5:6" ht="12.75">
      <c r="E143" s="28"/>
      <c r="F143" s="29"/>
    </row>
    <row r="144" spans="4:6" ht="22.5" customHeight="1">
      <c r="D144" s="22"/>
      <c r="E144" s="20"/>
      <c r="F144" s="30"/>
    </row>
    <row r="145" spans="5:6" ht="12.75">
      <c r="E145" s="20"/>
      <c r="F145" s="29"/>
    </row>
    <row r="146" spans="2:6" ht="12.75">
      <c r="B146" s="22"/>
      <c r="C146" s="22"/>
      <c r="E146" s="26"/>
      <c r="F146" s="32"/>
    </row>
    <row r="147" spans="4:6" ht="12.75">
      <c r="D147" s="22"/>
      <c r="E147" s="26"/>
      <c r="F147" s="33"/>
    </row>
    <row r="148" spans="5:6" ht="12.75">
      <c r="E148" s="28"/>
      <c r="F148" s="25"/>
    </row>
    <row r="149" spans="1:6" ht="13.5" customHeight="1">
      <c r="A149" s="22"/>
      <c r="E149" s="34"/>
      <c r="F149" s="32"/>
    </row>
    <row r="150" spans="2:6" ht="13.5" customHeight="1">
      <c r="B150" s="22"/>
      <c r="C150" s="22"/>
      <c r="E150" s="20"/>
      <c r="F150" s="32"/>
    </row>
    <row r="151" spans="4:6" ht="13.5" customHeight="1">
      <c r="D151" s="22"/>
      <c r="E151" s="20"/>
      <c r="F151" s="23"/>
    </row>
    <row r="152" spans="4:6" ht="12.75">
      <c r="D152" s="22"/>
      <c r="E152" s="28"/>
      <c r="F152" s="25"/>
    </row>
    <row r="153" spans="4:6" ht="12.75">
      <c r="D153" s="22"/>
      <c r="E153" s="20"/>
      <c r="F153" s="23"/>
    </row>
    <row r="154" spans="5:6" ht="12.75">
      <c r="E154" s="41"/>
      <c r="F154" s="42"/>
    </row>
    <row r="155" spans="4:6" ht="12.75">
      <c r="D155" s="22"/>
      <c r="E155" s="26"/>
      <c r="F155" s="43"/>
    </row>
    <row r="156" spans="4:6" ht="12.75">
      <c r="D156" s="22"/>
      <c r="E156" s="28"/>
      <c r="F156" s="29"/>
    </row>
    <row r="157" spans="5:6" ht="12.75">
      <c r="E157" s="41"/>
      <c r="F157" s="48"/>
    </row>
    <row r="158" spans="2:6" ht="12.75">
      <c r="B158" s="22"/>
      <c r="C158" s="22"/>
      <c r="E158" s="36"/>
      <c r="F158" s="46"/>
    </row>
    <row r="159" spans="4:6" ht="12.75">
      <c r="D159" s="22"/>
      <c r="E159" s="36"/>
      <c r="F159" s="23"/>
    </row>
    <row r="160" spans="4:6" ht="12.75">
      <c r="D160" s="22"/>
      <c r="E160" s="28"/>
      <c r="F160" s="29"/>
    </row>
    <row r="161" spans="4:6" ht="12.75">
      <c r="D161" s="22"/>
      <c r="E161" s="28"/>
      <c r="F161" s="29"/>
    </row>
    <row r="162" spans="5:6" ht="12.75">
      <c r="E162" s="20"/>
      <c r="F162" s="21"/>
    </row>
    <row r="163" spans="1:6" s="49" customFormat="1" ht="18" customHeight="1">
      <c r="A163" s="254"/>
      <c r="B163" s="255"/>
      <c r="C163" s="255"/>
      <c r="D163" s="255"/>
      <c r="E163" s="255"/>
      <c r="F163" s="255"/>
    </row>
    <row r="164" spans="1:6" ht="28.5" customHeight="1">
      <c r="A164" s="38"/>
      <c r="B164" s="38"/>
      <c r="C164" s="38"/>
      <c r="D164" s="38"/>
      <c r="E164" s="39"/>
      <c r="F164" s="40"/>
    </row>
    <row r="166" spans="1:6" ht="15.75">
      <c r="A166" s="51"/>
      <c r="B166" s="22"/>
      <c r="C166" s="22"/>
      <c r="D166" s="22"/>
      <c r="E166" s="52"/>
      <c r="F166" s="5"/>
    </row>
    <row r="167" spans="1:6" ht="12.75">
      <c r="A167" s="22"/>
      <c r="B167" s="22"/>
      <c r="C167" s="22"/>
      <c r="D167" s="22"/>
      <c r="E167" s="52"/>
      <c r="F167" s="5"/>
    </row>
    <row r="168" spans="1:6" ht="17.25" customHeight="1">
      <c r="A168" s="22"/>
      <c r="B168" s="22"/>
      <c r="C168" s="22"/>
      <c r="D168" s="22"/>
      <c r="E168" s="52"/>
      <c r="F168" s="5"/>
    </row>
    <row r="169" spans="1:6" ht="13.5" customHeight="1">
      <c r="A169" s="22"/>
      <c r="B169" s="22"/>
      <c r="C169" s="22"/>
      <c r="D169" s="22"/>
      <c r="E169" s="52"/>
      <c r="F169" s="5"/>
    </row>
    <row r="170" spans="1:6" ht="12.75">
      <c r="A170" s="22"/>
      <c r="B170" s="22"/>
      <c r="C170" s="22"/>
      <c r="D170" s="22"/>
      <c r="E170" s="52"/>
      <c r="F170" s="5"/>
    </row>
    <row r="171" spans="1:4" ht="12.75">
      <c r="A171" s="22"/>
      <c r="B171" s="22"/>
      <c r="C171" s="22"/>
      <c r="D171" s="22"/>
    </row>
    <row r="172" spans="1:6" ht="12.75">
      <c r="A172" s="22"/>
      <c r="B172" s="22"/>
      <c r="C172" s="22"/>
      <c r="D172" s="22"/>
      <c r="E172" s="52"/>
      <c r="F172" s="5"/>
    </row>
    <row r="173" spans="1:6" ht="12.75">
      <c r="A173" s="22"/>
      <c r="B173" s="22"/>
      <c r="C173" s="22"/>
      <c r="D173" s="22"/>
      <c r="E173" s="52"/>
      <c r="F173" s="53"/>
    </row>
    <row r="174" spans="1:6" ht="12.75">
      <c r="A174" s="22"/>
      <c r="B174" s="22"/>
      <c r="C174" s="22"/>
      <c r="D174" s="22"/>
      <c r="E174" s="52"/>
      <c r="F174" s="5"/>
    </row>
    <row r="175" spans="1:6" ht="22.5" customHeight="1">
      <c r="A175" s="22"/>
      <c r="B175" s="22"/>
      <c r="C175" s="22"/>
      <c r="D175" s="22"/>
      <c r="E175" s="52"/>
      <c r="F175" s="30"/>
    </row>
    <row r="176" spans="5:6" ht="22.5" customHeight="1">
      <c r="E176" s="28"/>
      <c r="F176" s="31"/>
    </row>
  </sheetData>
  <sheetProtection/>
  <mergeCells count="8">
    <mergeCell ref="A1:I1"/>
    <mergeCell ref="B24:I24"/>
    <mergeCell ref="B26:I26"/>
    <mergeCell ref="B39:I39"/>
    <mergeCell ref="B41:I41"/>
    <mergeCell ref="A163:F163"/>
    <mergeCell ref="B3:I3"/>
    <mergeCell ref="B52:I52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4" max="8" man="1"/>
    <brk id="97" max="9" man="1"/>
    <brk id="16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2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23" sqref="H23"/>
    </sheetView>
  </sheetViews>
  <sheetFormatPr defaultColWidth="11.421875" defaultRowHeight="12.75"/>
  <cols>
    <col min="1" max="1" width="7.140625" style="57" customWidth="1"/>
    <col min="2" max="2" width="28.7109375" style="58" customWidth="1"/>
    <col min="3" max="4" width="13.57421875" style="3" customWidth="1"/>
    <col min="5" max="5" width="12.140625" style="3" customWidth="1"/>
    <col min="6" max="6" width="9.28125" style="3" customWidth="1"/>
    <col min="7" max="7" width="10.28125" style="3" customWidth="1"/>
    <col min="8" max="8" width="11.7109375" style="3" customWidth="1"/>
    <col min="9" max="9" width="11.28125" style="3" customWidth="1"/>
    <col min="10" max="10" width="10.28125" style="3" customWidth="1"/>
    <col min="11" max="11" width="10.00390625" style="3" customWidth="1"/>
    <col min="12" max="12" width="0.5625" style="3" hidden="1" customWidth="1"/>
    <col min="13" max="16384" width="11.421875" style="1" customWidth="1"/>
  </cols>
  <sheetData>
    <row r="1" spans="1:12" ht="24" customHeight="1">
      <c r="A1" s="279" t="s">
        <v>123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1"/>
    </row>
    <row r="2" spans="1:12" s="5" customFormat="1" ht="63.75">
      <c r="A2" s="59" t="s">
        <v>14</v>
      </c>
      <c r="B2" s="59" t="s">
        <v>15</v>
      </c>
      <c r="C2" s="4" t="s">
        <v>145</v>
      </c>
      <c r="D2" s="4" t="s">
        <v>157</v>
      </c>
      <c r="E2" s="59" t="s">
        <v>67</v>
      </c>
      <c r="F2" s="59" t="s">
        <v>11</v>
      </c>
      <c r="G2" s="59" t="s">
        <v>12</v>
      </c>
      <c r="H2" s="59" t="s">
        <v>90</v>
      </c>
      <c r="I2" s="59" t="s">
        <v>103</v>
      </c>
      <c r="J2" s="59" t="s">
        <v>92</v>
      </c>
      <c r="K2" s="59" t="s">
        <v>16</v>
      </c>
      <c r="L2" s="4"/>
    </row>
    <row r="3" spans="1:12" ht="2.25" customHeight="1">
      <c r="A3" s="81"/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s="5" customFormat="1" ht="12.75">
      <c r="A4" s="81"/>
      <c r="B4" s="87" t="s">
        <v>128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s="5" customFormat="1" ht="12.75">
      <c r="A5" s="81"/>
      <c r="B5" s="82" t="s">
        <v>129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s="5" customFormat="1" ht="25.5" customHeight="1">
      <c r="A6" s="256" t="s">
        <v>161</v>
      </c>
      <c r="B6" s="260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s="5" customFormat="1" ht="32.25" customHeight="1">
      <c r="A7" s="256" t="s">
        <v>158</v>
      </c>
      <c r="B7" s="257"/>
      <c r="C7" s="229"/>
      <c r="D7" s="128">
        <v>4406.13</v>
      </c>
      <c r="E7" s="128">
        <v>4406.13</v>
      </c>
      <c r="F7" s="128"/>
      <c r="G7" s="128"/>
      <c r="H7" s="128"/>
      <c r="I7" s="128"/>
      <c r="J7" s="128"/>
      <c r="K7" s="229"/>
      <c r="L7" s="88"/>
    </row>
    <row r="8" spans="1:12" s="5" customFormat="1" ht="36.75" customHeight="1">
      <c r="A8" s="258" t="s">
        <v>159</v>
      </c>
      <c r="B8" s="259"/>
      <c r="C8" s="129"/>
      <c r="D8" s="129">
        <v>4406.13</v>
      </c>
      <c r="E8" s="129">
        <v>4406.13</v>
      </c>
      <c r="F8" s="129"/>
      <c r="G8" s="91"/>
      <c r="H8" s="129"/>
      <c r="I8" s="91"/>
      <c r="J8" s="91"/>
      <c r="K8" s="91"/>
      <c r="L8" s="88"/>
    </row>
    <row r="9" spans="1:12" s="5" customFormat="1" ht="12.75">
      <c r="A9" s="75">
        <v>3</v>
      </c>
      <c r="B9" s="92" t="s">
        <v>17</v>
      </c>
      <c r="C9" s="130"/>
      <c r="D9" s="130">
        <v>4406.13</v>
      </c>
      <c r="E9" s="130">
        <v>4406.13</v>
      </c>
      <c r="F9" s="130"/>
      <c r="G9" s="93"/>
      <c r="H9" s="130"/>
      <c r="I9" s="93"/>
      <c r="J9" s="93"/>
      <c r="K9" s="93"/>
      <c r="L9" s="88"/>
    </row>
    <row r="10" spans="1:12" s="5" customFormat="1" ht="25.5">
      <c r="A10" s="84">
        <v>3722</v>
      </c>
      <c r="B10" s="85" t="s">
        <v>160</v>
      </c>
      <c r="C10" s="88"/>
      <c r="D10" s="126">
        <v>4406.13</v>
      </c>
      <c r="E10" s="126">
        <v>4406.13</v>
      </c>
      <c r="F10" s="88"/>
      <c r="G10" s="88"/>
      <c r="H10" s="88"/>
      <c r="I10" s="88"/>
      <c r="J10" s="88"/>
      <c r="K10" s="88"/>
      <c r="L10" s="88"/>
    </row>
    <row r="11" spans="1:12" s="5" customFormat="1" ht="12.75">
      <c r="A11" s="81"/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ht="12.75">
      <c r="A12" s="81"/>
      <c r="B12" s="1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s="5" customFormat="1" ht="12.75">
      <c r="A13" s="267" t="s">
        <v>76</v>
      </c>
      <c r="B13" s="268"/>
      <c r="C13" s="128">
        <v>9392366</v>
      </c>
      <c r="D13" s="128">
        <v>9403096</v>
      </c>
      <c r="E13" s="89">
        <f aca="true" t="shared" si="0" ref="E13:L13">E15</f>
        <v>0</v>
      </c>
      <c r="F13" s="128">
        <v>25000</v>
      </c>
      <c r="G13" s="89">
        <f t="shared" si="0"/>
        <v>0</v>
      </c>
      <c r="H13" s="128">
        <v>9378096</v>
      </c>
      <c r="I13" s="89">
        <f t="shared" si="0"/>
        <v>0</v>
      </c>
      <c r="J13" s="89">
        <f>J15</f>
        <v>0</v>
      </c>
      <c r="K13" s="89">
        <f>K15</f>
        <v>0</v>
      </c>
      <c r="L13" s="89">
        <f t="shared" si="0"/>
        <v>0</v>
      </c>
    </row>
    <row r="14" spans="1:12" s="5" customFormat="1" ht="12.75" customHeight="1">
      <c r="A14" s="73" t="s">
        <v>71</v>
      </c>
      <c r="B14" s="90" t="s">
        <v>72</v>
      </c>
      <c r="C14" s="129">
        <v>9392366</v>
      </c>
      <c r="D14" s="129">
        <v>9403096</v>
      </c>
      <c r="E14" s="91">
        <f aca="true" t="shared" si="1" ref="E14:L14">E15</f>
        <v>0</v>
      </c>
      <c r="F14" s="129">
        <v>25000</v>
      </c>
      <c r="G14" s="91">
        <f t="shared" si="1"/>
        <v>0</v>
      </c>
      <c r="H14" s="129">
        <v>9378096</v>
      </c>
      <c r="I14" s="91">
        <f t="shared" si="1"/>
        <v>0</v>
      </c>
      <c r="J14" s="91">
        <f>J15</f>
        <v>0</v>
      </c>
      <c r="K14" s="91">
        <f>K15</f>
        <v>0</v>
      </c>
      <c r="L14" s="91">
        <f t="shared" si="1"/>
        <v>0</v>
      </c>
    </row>
    <row r="15" spans="1:12" s="5" customFormat="1" ht="12.75">
      <c r="A15" s="75">
        <v>3</v>
      </c>
      <c r="B15" s="92" t="s">
        <v>17</v>
      </c>
      <c r="C15" s="130">
        <v>9392366</v>
      </c>
      <c r="D15" s="130">
        <v>9403096</v>
      </c>
      <c r="E15" s="93">
        <f aca="true" t="shared" si="2" ref="E15:L15">E16+E26</f>
        <v>0</v>
      </c>
      <c r="F15" s="130">
        <v>25000</v>
      </c>
      <c r="G15" s="93">
        <f t="shared" si="2"/>
        <v>0</v>
      </c>
      <c r="H15" s="130">
        <v>9378096</v>
      </c>
      <c r="I15" s="93">
        <f t="shared" si="2"/>
        <v>0</v>
      </c>
      <c r="J15" s="93">
        <f>J16+J26</f>
        <v>0</v>
      </c>
      <c r="K15" s="93">
        <f>K16+K26</f>
        <v>0</v>
      </c>
      <c r="L15" s="93">
        <f t="shared" si="2"/>
        <v>0</v>
      </c>
    </row>
    <row r="16" spans="1:12" s="5" customFormat="1" ht="12.75">
      <c r="A16" s="78">
        <v>31</v>
      </c>
      <c r="B16" s="79" t="s">
        <v>18</v>
      </c>
      <c r="C16" s="125">
        <v>8865086</v>
      </c>
      <c r="D16" s="125">
        <v>8852896</v>
      </c>
      <c r="E16" s="80">
        <f>E17+E21+E23</f>
        <v>0</v>
      </c>
      <c r="F16" s="125" t="s">
        <v>111</v>
      </c>
      <c r="G16" s="80">
        <f aca="true" t="shared" si="3" ref="G16:L16">G17+G21+G23</f>
        <v>0</v>
      </c>
      <c r="H16" s="125">
        <v>8852896</v>
      </c>
      <c r="I16" s="80">
        <f t="shared" si="3"/>
        <v>0</v>
      </c>
      <c r="J16" s="80">
        <f>J17+J21+J23</f>
        <v>0</v>
      </c>
      <c r="K16" s="80">
        <f>K17+K21+K23</f>
        <v>0</v>
      </c>
      <c r="L16" s="80">
        <f t="shared" si="3"/>
        <v>0</v>
      </c>
    </row>
    <row r="17" spans="1:12" ht="12.75">
      <c r="A17" s="81">
        <v>311</v>
      </c>
      <c r="B17" s="82" t="s">
        <v>19</v>
      </c>
      <c r="C17" s="126">
        <v>7451392</v>
      </c>
      <c r="D17" s="126">
        <v>7240992</v>
      </c>
      <c r="E17" s="94">
        <f aca="true" t="shared" si="4" ref="E17:L17">E18+E19+E20</f>
        <v>0</v>
      </c>
      <c r="F17" s="126" t="s">
        <v>111</v>
      </c>
      <c r="G17" s="94">
        <f t="shared" si="4"/>
        <v>0</v>
      </c>
      <c r="H17" s="126">
        <v>7240992</v>
      </c>
      <c r="I17" s="94">
        <f t="shared" si="4"/>
        <v>0</v>
      </c>
      <c r="J17" s="94">
        <f>J18+J19+J20</f>
        <v>0</v>
      </c>
      <c r="K17" s="94">
        <f>K18+K19+K20</f>
        <v>0</v>
      </c>
      <c r="L17" s="94">
        <f t="shared" si="4"/>
        <v>0</v>
      </c>
    </row>
    <row r="18" spans="1:12" ht="12.75" customHeight="1">
      <c r="A18" s="84">
        <v>3111</v>
      </c>
      <c r="B18" s="85" t="s">
        <v>36</v>
      </c>
      <c r="C18" s="127">
        <v>7076952</v>
      </c>
      <c r="D18" s="127">
        <v>6866592</v>
      </c>
      <c r="E18" s="83"/>
      <c r="F18" s="127" t="s">
        <v>111</v>
      </c>
      <c r="G18" s="83"/>
      <c r="H18" s="127">
        <v>6866592</v>
      </c>
      <c r="I18" s="83"/>
      <c r="J18" s="83"/>
      <c r="K18" s="83"/>
      <c r="L18" s="83"/>
    </row>
    <row r="19" spans="1:12" ht="12.75" customHeight="1">
      <c r="A19" s="84">
        <v>3113</v>
      </c>
      <c r="B19" s="85" t="s">
        <v>37</v>
      </c>
      <c r="C19" s="127">
        <v>253344</v>
      </c>
      <c r="D19" s="127">
        <v>187200</v>
      </c>
      <c r="E19" s="83"/>
      <c r="F19" s="83"/>
      <c r="G19" s="83"/>
      <c r="H19" s="127">
        <v>187200</v>
      </c>
      <c r="I19" s="83"/>
      <c r="J19" s="83"/>
      <c r="K19" s="83"/>
      <c r="L19" s="83"/>
    </row>
    <row r="20" spans="1:12" ht="12.75" customHeight="1">
      <c r="A20" s="84">
        <v>3114</v>
      </c>
      <c r="B20" s="85" t="s">
        <v>38</v>
      </c>
      <c r="C20" s="127">
        <v>121056</v>
      </c>
      <c r="D20" s="127">
        <v>187200</v>
      </c>
      <c r="E20" s="83"/>
      <c r="F20" s="83"/>
      <c r="G20" s="83"/>
      <c r="H20" s="127">
        <v>187200</v>
      </c>
      <c r="I20" s="83"/>
      <c r="J20" s="83"/>
      <c r="K20" s="83"/>
      <c r="L20" s="83"/>
    </row>
    <row r="21" spans="1:12" ht="12.75" customHeight="1">
      <c r="A21" s="81">
        <v>312</v>
      </c>
      <c r="B21" s="82" t="s">
        <v>20</v>
      </c>
      <c r="C21" s="126">
        <v>115960</v>
      </c>
      <c r="D21" s="126">
        <v>315960</v>
      </c>
      <c r="E21" s="94">
        <v>0</v>
      </c>
      <c r="F21" s="94">
        <f>F22</f>
        <v>0</v>
      </c>
      <c r="G21" s="94">
        <f aca="true" t="shared" si="5" ref="G21:L21">G22</f>
        <v>0</v>
      </c>
      <c r="H21" s="126">
        <v>315960</v>
      </c>
      <c r="I21" s="94">
        <f t="shared" si="5"/>
        <v>0</v>
      </c>
      <c r="J21" s="94">
        <f>J22</f>
        <v>0</v>
      </c>
      <c r="K21" s="94">
        <f>K22</f>
        <v>0</v>
      </c>
      <c r="L21" s="94">
        <f t="shared" si="5"/>
        <v>0</v>
      </c>
    </row>
    <row r="22" spans="1:12" ht="12.75" customHeight="1">
      <c r="A22" s="84">
        <v>3121</v>
      </c>
      <c r="B22" s="85" t="s">
        <v>20</v>
      </c>
      <c r="C22" s="127">
        <v>115960</v>
      </c>
      <c r="D22" s="127">
        <v>315960</v>
      </c>
      <c r="E22" s="83"/>
      <c r="F22" s="83"/>
      <c r="G22" s="83"/>
      <c r="H22" s="127">
        <v>315960</v>
      </c>
      <c r="I22" s="83"/>
      <c r="J22" s="83"/>
      <c r="K22" s="83"/>
      <c r="L22" s="83"/>
    </row>
    <row r="23" spans="1:12" ht="12.75">
      <c r="A23" s="81">
        <v>313</v>
      </c>
      <c r="B23" s="82" t="s">
        <v>21</v>
      </c>
      <c r="C23" s="126">
        <v>1297734</v>
      </c>
      <c r="D23" s="126">
        <v>1295944</v>
      </c>
      <c r="E23" s="94">
        <f aca="true" t="shared" si="6" ref="E23:L23">E24+E25</f>
        <v>0</v>
      </c>
      <c r="F23" s="126" t="s">
        <v>111</v>
      </c>
      <c r="G23" s="94">
        <f t="shared" si="6"/>
        <v>0</v>
      </c>
      <c r="H23" s="126">
        <v>1295944</v>
      </c>
      <c r="I23" s="94">
        <f t="shared" si="6"/>
        <v>0</v>
      </c>
      <c r="J23" s="94">
        <f>J24+J25</f>
        <v>0</v>
      </c>
      <c r="K23" s="94">
        <f>K24+K25</f>
        <v>0</v>
      </c>
      <c r="L23" s="94">
        <f t="shared" si="6"/>
        <v>0</v>
      </c>
    </row>
    <row r="24" spans="1:12" ht="15.75" customHeight="1">
      <c r="A24" s="84">
        <v>3132</v>
      </c>
      <c r="B24" s="85" t="s">
        <v>39</v>
      </c>
      <c r="C24" s="127">
        <v>1169470</v>
      </c>
      <c r="D24" s="127">
        <v>1167858</v>
      </c>
      <c r="E24" s="83"/>
      <c r="F24" s="127" t="s">
        <v>111</v>
      </c>
      <c r="G24" s="83"/>
      <c r="H24" s="127">
        <v>1167858</v>
      </c>
      <c r="I24" s="83"/>
      <c r="J24" s="83"/>
      <c r="K24" s="83"/>
      <c r="L24" s="83"/>
    </row>
    <row r="25" spans="1:12" ht="26.25" customHeight="1">
      <c r="A25" s="84">
        <v>3133</v>
      </c>
      <c r="B25" s="85" t="s">
        <v>40</v>
      </c>
      <c r="C25" s="127">
        <v>128264</v>
      </c>
      <c r="D25" s="127">
        <v>128264</v>
      </c>
      <c r="E25" s="83"/>
      <c r="F25" s="127" t="s">
        <v>111</v>
      </c>
      <c r="G25" s="83"/>
      <c r="H25" s="127">
        <v>128086</v>
      </c>
      <c r="I25" s="83"/>
      <c r="J25" s="83"/>
      <c r="K25" s="83"/>
      <c r="L25" s="83"/>
    </row>
    <row r="26" spans="1:12" ht="12.75">
      <c r="A26" s="78">
        <v>32</v>
      </c>
      <c r="B26" s="79" t="s">
        <v>22</v>
      </c>
      <c r="C26" s="125">
        <v>527280</v>
      </c>
      <c r="D26" s="125">
        <v>550200</v>
      </c>
      <c r="E26" s="80">
        <f aca="true" t="shared" si="7" ref="E26:L26">E27+E29</f>
        <v>0</v>
      </c>
      <c r="F26" s="125">
        <v>25000</v>
      </c>
      <c r="G26" s="80">
        <f t="shared" si="7"/>
        <v>0</v>
      </c>
      <c r="H26" s="125">
        <v>525200</v>
      </c>
      <c r="I26" s="80">
        <f t="shared" si="7"/>
        <v>0</v>
      </c>
      <c r="J26" s="80">
        <f>J27+J29</f>
        <v>0</v>
      </c>
      <c r="K26" s="80">
        <f>K27+K29</f>
        <v>0</v>
      </c>
      <c r="L26" s="80">
        <f t="shared" si="7"/>
        <v>0</v>
      </c>
    </row>
    <row r="27" spans="1:12" ht="25.5">
      <c r="A27" s="81">
        <v>321</v>
      </c>
      <c r="B27" s="82" t="s">
        <v>23</v>
      </c>
      <c r="C27" s="126">
        <v>501280</v>
      </c>
      <c r="D27" s="126">
        <v>524200</v>
      </c>
      <c r="E27" s="94">
        <f aca="true" t="shared" si="8" ref="E27:L27">E28</f>
        <v>0</v>
      </c>
      <c r="F27" s="126">
        <v>25000</v>
      </c>
      <c r="G27" s="94">
        <f t="shared" si="8"/>
        <v>0</v>
      </c>
      <c r="H27" s="126">
        <v>499200</v>
      </c>
      <c r="I27" s="94">
        <f t="shared" si="8"/>
        <v>0</v>
      </c>
      <c r="J27" s="94">
        <f>J28</f>
        <v>0</v>
      </c>
      <c r="K27" s="94">
        <f>J28</f>
        <v>0</v>
      </c>
      <c r="L27" s="94">
        <f t="shared" si="8"/>
        <v>0</v>
      </c>
    </row>
    <row r="28" spans="1:12" ht="12.75" customHeight="1">
      <c r="A28" s="84">
        <v>3212</v>
      </c>
      <c r="B28" s="85" t="s">
        <v>42</v>
      </c>
      <c r="C28" s="127">
        <v>501280</v>
      </c>
      <c r="D28" s="127">
        <v>524200</v>
      </c>
      <c r="E28" s="83"/>
      <c r="F28" s="127">
        <v>25000</v>
      </c>
      <c r="G28" s="83"/>
      <c r="H28" s="127">
        <v>499200</v>
      </c>
      <c r="I28" s="83"/>
      <c r="J28" s="83"/>
      <c r="K28" s="83"/>
      <c r="L28" s="83"/>
    </row>
    <row r="29" spans="1:12" ht="24.75" customHeight="1">
      <c r="A29" s="81">
        <v>329</v>
      </c>
      <c r="B29" s="82" t="s">
        <v>26</v>
      </c>
      <c r="C29" s="126">
        <v>26000</v>
      </c>
      <c r="D29" s="126">
        <v>26000</v>
      </c>
      <c r="E29" s="94">
        <v>0</v>
      </c>
      <c r="F29" s="94">
        <f>F30</f>
        <v>0</v>
      </c>
      <c r="G29" s="94">
        <f aca="true" t="shared" si="9" ref="G29:L29">G30</f>
        <v>0</v>
      </c>
      <c r="H29" s="126">
        <v>26000</v>
      </c>
      <c r="I29" s="94">
        <f t="shared" si="9"/>
        <v>0</v>
      </c>
      <c r="J29" s="94">
        <f>J30</f>
        <v>0</v>
      </c>
      <c r="K29" s="94">
        <f>K30</f>
        <v>0</v>
      </c>
      <c r="L29" s="94">
        <f t="shared" si="9"/>
        <v>0</v>
      </c>
    </row>
    <row r="30" spans="1:12" ht="12.75" customHeight="1">
      <c r="A30" s="84">
        <v>3295</v>
      </c>
      <c r="B30" s="85" t="s">
        <v>63</v>
      </c>
      <c r="C30" s="127">
        <v>26000</v>
      </c>
      <c r="D30" s="127">
        <v>26000</v>
      </c>
      <c r="E30" s="83"/>
      <c r="F30" s="83"/>
      <c r="G30" s="83"/>
      <c r="H30" s="127">
        <v>26000</v>
      </c>
      <c r="I30" s="83"/>
      <c r="J30" s="83"/>
      <c r="K30" s="83"/>
      <c r="L30" s="83"/>
    </row>
    <row r="31" spans="1:12" ht="12.75">
      <c r="A31" s="84"/>
      <c r="B31" s="85"/>
      <c r="C31" s="127"/>
      <c r="D31" s="127"/>
      <c r="E31" s="83"/>
      <c r="F31" s="83"/>
      <c r="G31" s="83"/>
      <c r="H31" s="83"/>
      <c r="I31" s="83"/>
      <c r="J31" s="83"/>
      <c r="K31" s="83"/>
      <c r="L31" s="1"/>
    </row>
    <row r="32" spans="1:12" ht="39.75" customHeight="1">
      <c r="A32" s="269" t="s">
        <v>162</v>
      </c>
      <c r="B32" s="270"/>
      <c r="C32" s="122">
        <v>1197928</v>
      </c>
      <c r="D32" s="122">
        <v>1349652.5</v>
      </c>
      <c r="E32" s="122">
        <v>546532.5</v>
      </c>
      <c r="F32" s="190">
        <v>251600</v>
      </c>
      <c r="G32" s="122">
        <v>166400</v>
      </c>
      <c r="H32" s="122">
        <v>206000</v>
      </c>
      <c r="I32" s="122">
        <v>120000</v>
      </c>
      <c r="J32" s="122">
        <v>41000</v>
      </c>
      <c r="K32" s="122">
        <v>18120</v>
      </c>
      <c r="L32" s="1"/>
    </row>
    <row r="33" spans="1:12" ht="18" customHeight="1">
      <c r="A33" s="261" t="s">
        <v>88</v>
      </c>
      <c r="B33" s="262"/>
      <c r="C33" s="123">
        <v>1102972</v>
      </c>
      <c r="D33" s="123">
        <v>1254757.5</v>
      </c>
      <c r="E33" s="123">
        <v>451637.5</v>
      </c>
      <c r="F33" s="191">
        <v>251600</v>
      </c>
      <c r="G33" s="123">
        <v>166400</v>
      </c>
      <c r="H33" s="123">
        <v>206000</v>
      </c>
      <c r="I33" s="123">
        <v>120000</v>
      </c>
      <c r="J33" s="123">
        <v>41000</v>
      </c>
      <c r="K33" s="123">
        <v>18120</v>
      </c>
      <c r="L33" s="74">
        <f>L34</f>
        <v>0</v>
      </c>
    </row>
    <row r="34" spans="1:12" ht="12.75">
      <c r="A34" s="75">
        <v>3</v>
      </c>
      <c r="B34" s="76" t="s">
        <v>17</v>
      </c>
      <c r="C34" s="124">
        <v>1102972</v>
      </c>
      <c r="D34" s="124">
        <v>1254757.5</v>
      </c>
      <c r="E34" s="124">
        <v>451637.5</v>
      </c>
      <c r="F34" s="192">
        <v>251600</v>
      </c>
      <c r="G34" s="124">
        <v>166400</v>
      </c>
      <c r="H34" s="124">
        <v>206000</v>
      </c>
      <c r="I34" s="124">
        <v>120000</v>
      </c>
      <c r="J34" s="124">
        <v>41000</v>
      </c>
      <c r="K34" s="124">
        <v>18120</v>
      </c>
      <c r="L34" s="77">
        <f>L35+L63</f>
        <v>0</v>
      </c>
    </row>
    <row r="35" spans="1:12" s="5" customFormat="1" ht="12.75">
      <c r="A35" s="78">
        <v>32</v>
      </c>
      <c r="B35" s="79" t="s">
        <v>22</v>
      </c>
      <c r="C35" s="125">
        <v>1098472</v>
      </c>
      <c r="D35" s="125">
        <v>1250257.5</v>
      </c>
      <c r="E35" s="125">
        <v>447137.5</v>
      </c>
      <c r="F35" s="193">
        <v>251600</v>
      </c>
      <c r="G35" s="125">
        <v>166400</v>
      </c>
      <c r="H35" s="125">
        <v>206000</v>
      </c>
      <c r="I35" s="125">
        <v>120000</v>
      </c>
      <c r="J35" s="125">
        <v>41000</v>
      </c>
      <c r="K35" s="125">
        <v>18120</v>
      </c>
      <c r="L35" s="80">
        <f>L36+L40+L45+L54+L56</f>
        <v>0</v>
      </c>
    </row>
    <row r="36" spans="1:12" ht="25.5">
      <c r="A36" s="81">
        <v>321</v>
      </c>
      <c r="B36" s="82" t="s">
        <v>23</v>
      </c>
      <c r="C36" s="126">
        <v>56060</v>
      </c>
      <c r="D36" s="126">
        <v>103350</v>
      </c>
      <c r="E36" s="126">
        <v>51350</v>
      </c>
      <c r="F36" s="163">
        <v>46000</v>
      </c>
      <c r="G36" s="88">
        <f aca="true" t="shared" si="10" ref="G36:L36">G37+G38+G39</f>
        <v>0</v>
      </c>
      <c r="H36" s="163">
        <f t="shared" si="10"/>
        <v>6000</v>
      </c>
      <c r="I36" s="126"/>
      <c r="J36" s="126">
        <f t="shared" si="10"/>
        <v>0</v>
      </c>
      <c r="K36" s="126"/>
      <c r="L36" s="94">
        <f t="shared" si="10"/>
        <v>0</v>
      </c>
    </row>
    <row r="37" spans="1:12" ht="12.75" customHeight="1">
      <c r="A37" s="84">
        <v>3211</v>
      </c>
      <c r="B37" s="85" t="s">
        <v>41</v>
      </c>
      <c r="C37" s="127">
        <v>40900</v>
      </c>
      <c r="D37" s="127">
        <v>82000</v>
      </c>
      <c r="E37" s="127">
        <v>40000</v>
      </c>
      <c r="F37" s="127">
        <v>36000</v>
      </c>
      <c r="G37" s="127"/>
      <c r="H37" s="127">
        <v>6000</v>
      </c>
      <c r="I37" s="127"/>
      <c r="J37" s="127"/>
      <c r="K37" s="127"/>
      <c r="L37" s="83"/>
    </row>
    <row r="38" spans="1:12" ht="12.75" customHeight="1">
      <c r="A38" s="84">
        <v>3213</v>
      </c>
      <c r="B38" s="85" t="s">
        <v>43</v>
      </c>
      <c r="C38" s="127">
        <v>14160</v>
      </c>
      <c r="D38" s="127">
        <v>10350</v>
      </c>
      <c r="E38" s="127">
        <v>10350</v>
      </c>
      <c r="F38" s="127">
        <v>0</v>
      </c>
      <c r="G38" s="127"/>
      <c r="H38" s="127"/>
      <c r="I38" s="127"/>
      <c r="J38" s="127"/>
      <c r="K38" s="127"/>
      <c r="L38" s="83"/>
    </row>
    <row r="39" spans="1:12" ht="12.75" customHeight="1">
      <c r="A39" s="84">
        <v>3214</v>
      </c>
      <c r="B39" s="85" t="s">
        <v>44</v>
      </c>
      <c r="C39" s="127">
        <v>1000</v>
      </c>
      <c r="D39" s="127">
        <v>11000</v>
      </c>
      <c r="E39" s="127">
        <v>1000</v>
      </c>
      <c r="F39" s="127">
        <v>10000</v>
      </c>
      <c r="G39" s="127"/>
      <c r="H39" s="127"/>
      <c r="I39" s="127"/>
      <c r="J39" s="127"/>
      <c r="K39" s="127"/>
      <c r="L39" s="83"/>
    </row>
    <row r="40" spans="1:12" ht="25.5">
      <c r="A40" s="81">
        <v>322</v>
      </c>
      <c r="B40" s="82" t="s">
        <v>24</v>
      </c>
      <c r="C40" s="126">
        <v>373180</v>
      </c>
      <c r="D40" s="126">
        <v>385807.5</v>
      </c>
      <c r="E40" s="126">
        <v>300287.5</v>
      </c>
      <c r="F40" s="126">
        <v>82400</v>
      </c>
      <c r="G40" s="126"/>
      <c r="H40" s="163">
        <v>0</v>
      </c>
      <c r="I40" s="126"/>
      <c r="J40" s="126">
        <f>SUM(J41:J44)</f>
        <v>0</v>
      </c>
      <c r="K40" s="126">
        <v>3120</v>
      </c>
      <c r="L40" s="94">
        <f>SUM(L41:L44)</f>
        <v>0</v>
      </c>
    </row>
    <row r="41" spans="1:12" ht="12.75" customHeight="1">
      <c r="A41" s="84">
        <v>3221</v>
      </c>
      <c r="B41" s="85" t="s">
        <v>45</v>
      </c>
      <c r="C41" s="127">
        <v>88740</v>
      </c>
      <c r="D41" s="127">
        <v>130287.5</v>
      </c>
      <c r="E41" s="127">
        <v>105287.5</v>
      </c>
      <c r="F41" s="133">
        <v>25000</v>
      </c>
      <c r="G41" s="127"/>
      <c r="H41" s="127">
        <v>0</v>
      </c>
      <c r="I41" s="127"/>
      <c r="J41" s="127"/>
      <c r="K41" s="127"/>
      <c r="L41" s="83"/>
    </row>
    <row r="42" spans="1:12" ht="12.75" customHeight="1">
      <c r="A42" s="84">
        <v>3223</v>
      </c>
      <c r="B42" s="85" t="s">
        <v>47</v>
      </c>
      <c r="C42" s="127">
        <v>256000</v>
      </c>
      <c r="D42" s="127">
        <v>231000</v>
      </c>
      <c r="E42" s="127">
        <v>185000</v>
      </c>
      <c r="F42" s="127">
        <v>46000</v>
      </c>
      <c r="G42" s="127"/>
      <c r="H42" s="127"/>
      <c r="I42" s="127"/>
      <c r="J42" s="127"/>
      <c r="K42" s="127"/>
      <c r="L42" s="83"/>
    </row>
    <row r="43" spans="1:12" ht="12.75" customHeight="1">
      <c r="A43" s="84">
        <v>3225</v>
      </c>
      <c r="B43" s="85" t="s">
        <v>49</v>
      </c>
      <c r="C43" s="127">
        <v>20320</v>
      </c>
      <c r="D43" s="127">
        <v>19520</v>
      </c>
      <c r="E43" s="127">
        <v>6000</v>
      </c>
      <c r="F43" s="127">
        <v>10400</v>
      </c>
      <c r="G43" s="127"/>
      <c r="H43" s="127"/>
      <c r="I43" s="127"/>
      <c r="J43" s="127"/>
      <c r="K43" s="127">
        <v>3120</v>
      </c>
      <c r="L43" s="83"/>
    </row>
    <row r="44" spans="1:12" ht="12.75" customHeight="1">
      <c r="A44" s="84">
        <v>3227</v>
      </c>
      <c r="B44" s="85" t="s">
        <v>50</v>
      </c>
      <c r="C44" s="127">
        <v>8120</v>
      </c>
      <c r="D44" s="127">
        <v>5000</v>
      </c>
      <c r="E44" s="127">
        <v>4000</v>
      </c>
      <c r="F44" s="127">
        <v>1000</v>
      </c>
      <c r="G44" s="127"/>
      <c r="H44" s="127"/>
      <c r="I44" s="127"/>
      <c r="J44" s="127"/>
      <c r="K44" s="127"/>
      <c r="L44" s="83"/>
    </row>
    <row r="45" spans="1:12" ht="12.75">
      <c r="A45" s="81">
        <v>323</v>
      </c>
      <c r="B45" s="82" t="s">
        <v>25</v>
      </c>
      <c r="C45" s="126">
        <v>172532</v>
      </c>
      <c r="D45" s="126">
        <v>224140</v>
      </c>
      <c r="E45" s="126">
        <v>88500</v>
      </c>
      <c r="F45" s="94">
        <v>109240</v>
      </c>
      <c r="G45" s="126">
        <v>0</v>
      </c>
      <c r="H45" s="88">
        <f>SUM(H46:H53)</f>
        <v>0</v>
      </c>
      <c r="I45" s="126">
        <v>26400</v>
      </c>
      <c r="J45" s="126">
        <f>SUM(J46:J53)</f>
        <v>0</v>
      </c>
      <c r="K45" s="126"/>
      <c r="L45" s="94">
        <f>SUM(L46:L53)</f>
        <v>0</v>
      </c>
    </row>
    <row r="46" spans="1:12" ht="12.75" customHeight="1">
      <c r="A46" s="84">
        <v>3231</v>
      </c>
      <c r="B46" s="85" t="s">
        <v>51</v>
      </c>
      <c r="C46" s="127">
        <v>30820</v>
      </c>
      <c r="D46" s="127">
        <v>65000</v>
      </c>
      <c r="E46" s="127">
        <v>20000</v>
      </c>
      <c r="F46" s="127">
        <v>45000</v>
      </c>
      <c r="G46" s="127"/>
      <c r="H46" s="127"/>
      <c r="I46" s="127"/>
      <c r="J46" s="127"/>
      <c r="K46" s="127"/>
      <c r="L46" s="83"/>
    </row>
    <row r="47" spans="1:12" ht="12.75" customHeight="1">
      <c r="A47" s="84">
        <v>3233</v>
      </c>
      <c r="B47" s="85" t="s">
        <v>73</v>
      </c>
      <c r="C47" s="127">
        <v>5100</v>
      </c>
      <c r="D47" s="127">
        <v>7000</v>
      </c>
      <c r="E47" s="127">
        <v>4000</v>
      </c>
      <c r="F47" s="127">
        <v>3000</v>
      </c>
      <c r="G47" s="127"/>
      <c r="H47" s="127"/>
      <c r="I47" s="127"/>
      <c r="J47" s="127"/>
      <c r="K47" s="127"/>
      <c r="L47" s="83"/>
    </row>
    <row r="48" spans="1:12" ht="12.75" customHeight="1">
      <c r="A48" s="84">
        <v>3234</v>
      </c>
      <c r="B48" s="85" t="s">
        <v>53</v>
      </c>
      <c r="C48" s="127">
        <v>34272</v>
      </c>
      <c r="D48" s="127">
        <v>53000</v>
      </c>
      <c r="E48" s="127">
        <v>30000</v>
      </c>
      <c r="F48" s="127">
        <v>23000</v>
      </c>
      <c r="G48" s="127"/>
      <c r="H48" s="127"/>
      <c r="I48" s="127"/>
      <c r="J48" s="127"/>
      <c r="K48" s="127"/>
      <c r="L48" s="83"/>
    </row>
    <row r="49" spans="1:12" ht="12.75" customHeight="1">
      <c r="A49" s="84">
        <v>3235</v>
      </c>
      <c r="B49" s="85" t="s">
        <v>82</v>
      </c>
      <c r="C49" s="127">
        <v>10000</v>
      </c>
      <c r="D49" s="127">
        <v>25000</v>
      </c>
      <c r="E49" s="127">
        <v>5000</v>
      </c>
      <c r="F49" s="127">
        <v>20000</v>
      </c>
      <c r="G49" s="127"/>
      <c r="H49" s="127"/>
      <c r="I49" s="127"/>
      <c r="J49" s="127"/>
      <c r="K49" s="127"/>
      <c r="L49" s="83"/>
    </row>
    <row r="50" spans="1:12" ht="12.75" customHeight="1">
      <c r="A50" s="84">
        <v>3236</v>
      </c>
      <c r="B50" s="85" t="s">
        <v>54</v>
      </c>
      <c r="C50" s="127">
        <v>14000</v>
      </c>
      <c r="D50" s="127">
        <v>14500</v>
      </c>
      <c r="E50" s="127">
        <v>12500</v>
      </c>
      <c r="F50" s="127">
        <v>2000</v>
      </c>
      <c r="G50" s="127"/>
      <c r="H50" s="127"/>
      <c r="I50" s="127"/>
      <c r="J50" s="127"/>
      <c r="K50" s="127"/>
      <c r="L50" s="83"/>
    </row>
    <row r="51" spans="1:12" ht="12.75" customHeight="1">
      <c r="A51" s="84">
        <v>3237</v>
      </c>
      <c r="B51" s="85" t="s">
        <v>55</v>
      </c>
      <c r="C51" s="127">
        <v>11400</v>
      </c>
      <c r="D51" s="127">
        <v>6000</v>
      </c>
      <c r="E51" s="127">
        <v>1000</v>
      </c>
      <c r="F51" s="127">
        <v>5000</v>
      </c>
      <c r="G51" s="127"/>
      <c r="H51" s="127"/>
      <c r="I51" s="127"/>
      <c r="J51" s="127"/>
      <c r="K51" s="127"/>
      <c r="L51" s="83"/>
    </row>
    <row r="52" spans="1:12" ht="12.75" customHeight="1">
      <c r="A52" s="84">
        <v>3238</v>
      </c>
      <c r="B52" s="85" t="s">
        <v>56</v>
      </c>
      <c r="C52" s="127">
        <v>9000</v>
      </c>
      <c r="D52" s="127">
        <v>11000</v>
      </c>
      <c r="E52" s="127">
        <v>6000</v>
      </c>
      <c r="F52" s="127">
        <v>5000</v>
      </c>
      <c r="G52" s="127"/>
      <c r="H52" s="127"/>
      <c r="I52" s="127"/>
      <c r="J52" s="127"/>
      <c r="K52" s="127"/>
      <c r="L52" s="83"/>
    </row>
    <row r="53" spans="1:12" ht="12.75" customHeight="1">
      <c r="A53" s="84">
        <v>3239</v>
      </c>
      <c r="B53" s="85" t="s">
        <v>57</v>
      </c>
      <c r="C53" s="127">
        <v>57940</v>
      </c>
      <c r="D53" s="127">
        <v>42640</v>
      </c>
      <c r="E53" s="127">
        <v>10000</v>
      </c>
      <c r="F53" s="127">
        <v>6240</v>
      </c>
      <c r="G53" s="127">
        <v>0</v>
      </c>
      <c r="H53" s="127"/>
      <c r="I53" s="127">
        <v>26400</v>
      </c>
      <c r="J53" s="127"/>
      <c r="K53" s="127"/>
      <c r="L53" s="83"/>
    </row>
    <row r="54" spans="1:12" ht="25.5">
      <c r="A54" s="81">
        <v>324</v>
      </c>
      <c r="B54" s="82" t="s">
        <v>58</v>
      </c>
      <c r="C54" s="126">
        <v>15600</v>
      </c>
      <c r="D54" s="126">
        <v>41000</v>
      </c>
      <c r="E54" s="88">
        <f aca="true" t="shared" si="11" ref="E54:L54">E55</f>
        <v>0</v>
      </c>
      <c r="F54" s="88">
        <f t="shared" si="11"/>
        <v>0</v>
      </c>
      <c r="G54" s="88">
        <f t="shared" si="11"/>
        <v>0</v>
      </c>
      <c r="H54" s="88">
        <f t="shared" si="11"/>
        <v>0</v>
      </c>
      <c r="I54" s="88">
        <f t="shared" si="11"/>
        <v>0</v>
      </c>
      <c r="J54" s="126">
        <v>41000</v>
      </c>
      <c r="K54" s="126">
        <f>K55</f>
        <v>0</v>
      </c>
      <c r="L54" s="94">
        <f t="shared" si="11"/>
        <v>0</v>
      </c>
    </row>
    <row r="55" spans="1:12" ht="25.5" customHeight="1">
      <c r="A55" s="84">
        <v>3241</v>
      </c>
      <c r="B55" s="85" t="s">
        <v>59</v>
      </c>
      <c r="C55" s="127">
        <v>15600</v>
      </c>
      <c r="D55" s="127">
        <v>41000</v>
      </c>
      <c r="E55" s="127">
        <v>0</v>
      </c>
      <c r="F55" s="127"/>
      <c r="G55" s="127"/>
      <c r="H55" s="127"/>
      <c r="I55" s="127"/>
      <c r="J55" s="127">
        <v>41000</v>
      </c>
      <c r="K55" s="127">
        <v>0</v>
      </c>
      <c r="L55" s="83"/>
    </row>
    <row r="56" spans="1:12" ht="26.25" customHeight="1">
      <c r="A56" s="81">
        <v>329</v>
      </c>
      <c r="B56" s="82" t="s">
        <v>26</v>
      </c>
      <c r="C56" s="126">
        <v>481100</v>
      </c>
      <c r="D56" s="126">
        <v>495960</v>
      </c>
      <c r="E56" s="126">
        <v>7000</v>
      </c>
      <c r="F56" s="126">
        <v>13960</v>
      </c>
      <c r="G56" s="126">
        <v>166400</v>
      </c>
      <c r="H56" s="126">
        <v>200000</v>
      </c>
      <c r="I56" s="126">
        <v>93600</v>
      </c>
      <c r="J56" s="127"/>
      <c r="K56" s="126">
        <v>15000</v>
      </c>
      <c r="L56" s="94">
        <f>SUM(L57:L62)</f>
        <v>0</v>
      </c>
    </row>
    <row r="57" spans="1:12" ht="12.75" customHeight="1">
      <c r="A57" s="84">
        <v>3292</v>
      </c>
      <c r="B57" s="85" t="s">
        <v>60</v>
      </c>
      <c r="C57" s="127">
        <v>0</v>
      </c>
      <c r="D57" s="127">
        <v>0</v>
      </c>
      <c r="E57" s="127">
        <v>0</v>
      </c>
      <c r="F57" s="127"/>
      <c r="G57" s="127"/>
      <c r="H57" s="127"/>
      <c r="I57" s="127"/>
      <c r="J57" s="127"/>
      <c r="K57" s="127"/>
      <c r="L57" s="83"/>
    </row>
    <row r="58" spans="1:12" ht="12.75" customHeight="1">
      <c r="A58" s="84">
        <v>3293</v>
      </c>
      <c r="B58" s="85" t="s">
        <v>61</v>
      </c>
      <c r="C58" s="127">
        <v>13420</v>
      </c>
      <c r="D58" s="127">
        <v>6000</v>
      </c>
      <c r="E58" s="127">
        <v>5000</v>
      </c>
      <c r="F58" s="127">
        <v>1000</v>
      </c>
      <c r="G58" s="127"/>
      <c r="H58" s="127"/>
      <c r="I58" s="127"/>
      <c r="J58" s="127"/>
      <c r="K58" s="127"/>
      <c r="L58" s="83"/>
    </row>
    <row r="59" spans="1:12" ht="12.75" customHeight="1">
      <c r="A59" s="84">
        <v>3294</v>
      </c>
      <c r="B59" s="85" t="s">
        <v>62</v>
      </c>
      <c r="C59" s="127">
        <v>2220</v>
      </c>
      <c r="D59" s="127">
        <v>2000</v>
      </c>
      <c r="E59" s="127">
        <v>1000</v>
      </c>
      <c r="F59" s="127">
        <v>1000</v>
      </c>
      <c r="G59" s="127"/>
      <c r="H59" s="127"/>
      <c r="I59" s="127"/>
      <c r="J59" s="127"/>
      <c r="K59" s="127"/>
      <c r="L59" s="83"/>
    </row>
    <row r="60" spans="1:12" ht="12.75" customHeight="1">
      <c r="A60" s="84">
        <v>3295</v>
      </c>
      <c r="B60" s="85" t="s">
        <v>63</v>
      </c>
      <c r="C60" s="127">
        <v>500</v>
      </c>
      <c r="D60" s="127">
        <v>500</v>
      </c>
      <c r="E60" s="127">
        <v>500</v>
      </c>
      <c r="F60" s="127"/>
      <c r="G60" s="127"/>
      <c r="H60" s="127"/>
      <c r="I60" s="127"/>
      <c r="J60" s="127"/>
      <c r="K60" s="127"/>
      <c r="L60" s="83"/>
    </row>
    <row r="61" spans="1:12" ht="12.75" customHeight="1">
      <c r="A61" s="84">
        <v>3296</v>
      </c>
      <c r="B61" s="85" t="s">
        <v>124</v>
      </c>
      <c r="C61" s="127">
        <v>0</v>
      </c>
      <c r="D61" s="127">
        <v>0</v>
      </c>
      <c r="E61" s="127">
        <v>0</v>
      </c>
      <c r="F61" s="127"/>
      <c r="G61" s="127"/>
      <c r="H61" s="127"/>
      <c r="I61" s="127"/>
      <c r="J61" s="127"/>
      <c r="K61" s="127"/>
      <c r="L61" s="83"/>
    </row>
    <row r="62" spans="1:12" ht="24" customHeight="1">
      <c r="A62" s="84">
        <v>3299</v>
      </c>
      <c r="B62" s="85" t="s">
        <v>26</v>
      </c>
      <c r="C62" s="127">
        <v>464960</v>
      </c>
      <c r="D62" s="127">
        <v>487460</v>
      </c>
      <c r="E62" s="127">
        <v>500</v>
      </c>
      <c r="F62" s="127">
        <v>11960</v>
      </c>
      <c r="G62" s="127">
        <v>166400</v>
      </c>
      <c r="H62" s="127">
        <v>200000</v>
      </c>
      <c r="I62" s="127">
        <v>93600</v>
      </c>
      <c r="J62" s="127"/>
      <c r="K62" s="127">
        <v>15000</v>
      </c>
      <c r="L62" s="83"/>
    </row>
    <row r="63" spans="1:12" s="5" customFormat="1" ht="12.75">
      <c r="A63" s="78">
        <v>34</v>
      </c>
      <c r="B63" s="79" t="s">
        <v>27</v>
      </c>
      <c r="C63" s="125">
        <v>4500</v>
      </c>
      <c r="D63" s="125">
        <v>4500</v>
      </c>
      <c r="E63" s="125">
        <v>4500</v>
      </c>
      <c r="F63" s="145">
        <f aca="true" t="shared" si="12" ref="F63:L63">F64</f>
        <v>0</v>
      </c>
      <c r="G63" s="145">
        <f t="shared" si="12"/>
        <v>0</v>
      </c>
      <c r="H63" s="80">
        <f t="shared" si="12"/>
        <v>0</v>
      </c>
      <c r="I63" s="125"/>
      <c r="J63" s="125">
        <f>J64</f>
        <v>0</v>
      </c>
      <c r="K63" s="125">
        <f>K64</f>
        <v>0</v>
      </c>
      <c r="L63" s="80">
        <f t="shared" si="12"/>
        <v>0</v>
      </c>
    </row>
    <row r="64" spans="1:12" ht="12.75" customHeight="1">
      <c r="A64" s="81">
        <v>343</v>
      </c>
      <c r="B64" s="82" t="s">
        <v>28</v>
      </c>
      <c r="C64" s="126">
        <v>4500</v>
      </c>
      <c r="D64" s="126">
        <v>4500</v>
      </c>
      <c r="E64" s="126">
        <v>4500</v>
      </c>
      <c r="F64" s="88">
        <f aca="true" t="shared" si="13" ref="F64:K64">F65+F66</f>
        <v>0</v>
      </c>
      <c r="G64" s="88">
        <f t="shared" si="13"/>
        <v>0</v>
      </c>
      <c r="H64" s="94">
        <f t="shared" si="13"/>
        <v>0</v>
      </c>
      <c r="I64" s="126"/>
      <c r="J64" s="126">
        <f t="shared" si="13"/>
        <v>0</v>
      </c>
      <c r="K64" s="126">
        <f t="shared" si="13"/>
        <v>0</v>
      </c>
      <c r="L64" s="94">
        <f>L65</f>
        <v>0</v>
      </c>
    </row>
    <row r="65" spans="1:12" ht="30.75" customHeight="1">
      <c r="A65" s="84">
        <v>3431</v>
      </c>
      <c r="B65" s="85" t="s">
        <v>64</v>
      </c>
      <c r="C65" s="127">
        <v>4500</v>
      </c>
      <c r="D65" s="127">
        <v>4500</v>
      </c>
      <c r="E65" s="127">
        <v>4500</v>
      </c>
      <c r="F65" s="86"/>
      <c r="G65" s="86"/>
      <c r="H65" s="83"/>
      <c r="I65" s="127"/>
      <c r="J65" s="127"/>
      <c r="K65" s="127"/>
      <c r="L65" s="83"/>
    </row>
    <row r="66" spans="1:12" ht="12.75" customHeight="1">
      <c r="A66" s="84">
        <v>3433</v>
      </c>
      <c r="B66" s="85" t="s">
        <v>97</v>
      </c>
      <c r="C66" s="127">
        <v>0</v>
      </c>
      <c r="D66" s="127"/>
      <c r="E66" s="127">
        <v>0</v>
      </c>
      <c r="F66" s="86"/>
      <c r="G66" s="86"/>
      <c r="H66" s="83"/>
      <c r="I66" s="127"/>
      <c r="J66" s="127"/>
      <c r="K66" s="127"/>
      <c r="L66" s="83"/>
    </row>
    <row r="67" spans="1:12" s="5" customFormat="1" ht="27.75" customHeight="1">
      <c r="A67" s="73" t="s">
        <v>89</v>
      </c>
      <c r="B67" s="148"/>
      <c r="C67" s="123">
        <v>94956</v>
      </c>
      <c r="D67" s="123">
        <v>94895</v>
      </c>
      <c r="E67" s="123">
        <v>94895</v>
      </c>
      <c r="F67" s="146">
        <f aca="true" t="shared" si="14" ref="F67:L68">F68</f>
        <v>0</v>
      </c>
      <c r="G67" s="146">
        <f t="shared" si="14"/>
        <v>0</v>
      </c>
      <c r="H67" s="74">
        <f t="shared" si="14"/>
        <v>0</v>
      </c>
      <c r="I67" s="146">
        <f t="shared" si="14"/>
        <v>0</v>
      </c>
      <c r="J67" s="123">
        <f t="shared" si="14"/>
        <v>0</v>
      </c>
      <c r="K67" s="123">
        <f>K68</f>
        <v>0</v>
      </c>
      <c r="L67" s="74">
        <f t="shared" si="14"/>
        <v>0</v>
      </c>
    </row>
    <row r="68" spans="1:12" s="5" customFormat="1" ht="12.75">
      <c r="A68" s="75">
        <v>3</v>
      </c>
      <c r="B68" s="76" t="s">
        <v>17</v>
      </c>
      <c r="C68" s="124">
        <v>94956</v>
      </c>
      <c r="D68" s="124">
        <v>94895</v>
      </c>
      <c r="E68" s="124">
        <v>94895</v>
      </c>
      <c r="F68" s="147">
        <f t="shared" si="14"/>
        <v>0</v>
      </c>
      <c r="G68" s="147">
        <f t="shared" si="14"/>
        <v>0</v>
      </c>
      <c r="H68" s="77">
        <f t="shared" si="14"/>
        <v>0</v>
      </c>
      <c r="I68" s="147">
        <f t="shared" si="14"/>
        <v>0</v>
      </c>
      <c r="J68" s="124">
        <f t="shared" si="14"/>
        <v>0</v>
      </c>
      <c r="K68" s="124">
        <f>K69</f>
        <v>0</v>
      </c>
      <c r="L68" s="77">
        <f t="shared" si="14"/>
        <v>0</v>
      </c>
    </row>
    <row r="69" spans="1:12" s="5" customFormat="1" ht="12.75">
      <c r="A69" s="78">
        <v>32</v>
      </c>
      <c r="B69" s="79" t="s">
        <v>22</v>
      </c>
      <c r="C69" s="125">
        <v>94956</v>
      </c>
      <c r="D69" s="125">
        <v>94895</v>
      </c>
      <c r="E69" s="125">
        <v>94895</v>
      </c>
      <c r="F69" s="145">
        <f>F70+F72</f>
        <v>0</v>
      </c>
      <c r="G69" s="145">
        <f aca="true" t="shared" si="15" ref="G69:L69">G70+G72</f>
        <v>0</v>
      </c>
      <c r="H69" s="80">
        <f t="shared" si="15"/>
        <v>0</v>
      </c>
      <c r="I69" s="145">
        <f t="shared" si="15"/>
        <v>0</v>
      </c>
      <c r="J69" s="125">
        <f t="shared" si="15"/>
        <v>0</v>
      </c>
      <c r="K69" s="125"/>
      <c r="L69" s="80">
        <f t="shared" si="15"/>
        <v>0</v>
      </c>
    </row>
    <row r="70" spans="1:12" s="5" customFormat="1" ht="12.75" customHeight="1">
      <c r="A70" s="81">
        <v>322</v>
      </c>
      <c r="B70" s="82" t="s">
        <v>24</v>
      </c>
      <c r="C70" s="126">
        <v>24935</v>
      </c>
      <c r="D70" s="126">
        <v>24930</v>
      </c>
      <c r="E70" s="126">
        <v>24930</v>
      </c>
      <c r="F70" s="88">
        <f aca="true" t="shared" si="16" ref="F70:L70">F71</f>
        <v>0</v>
      </c>
      <c r="G70" s="88">
        <f t="shared" si="16"/>
        <v>0</v>
      </c>
      <c r="H70" s="94">
        <f t="shared" si="16"/>
        <v>0</v>
      </c>
      <c r="I70" s="88">
        <f t="shared" si="16"/>
        <v>0</v>
      </c>
      <c r="J70" s="126">
        <f t="shared" si="16"/>
        <v>0</v>
      </c>
      <c r="K70" s="126">
        <f>K71</f>
        <v>0</v>
      </c>
      <c r="L70" s="94">
        <f t="shared" si="16"/>
        <v>0</v>
      </c>
    </row>
    <row r="71" spans="1:12" ht="25.5">
      <c r="A71" s="84">
        <v>3224</v>
      </c>
      <c r="B71" s="85" t="s">
        <v>48</v>
      </c>
      <c r="C71" s="127">
        <v>24935</v>
      </c>
      <c r="D71" s="127">
        <v>24930</v>
      </c>
      <c r="E71" s="127">
        <v>24930</v>
      </c>
      <c r="F71" s="86"/>
      <c r="G71" s="86"/>
      <c r="H71" s="83"/>
      <c r="I71" s="86"/>
      <c r="J71" s="127"/>
      <c r="K71" s="127"/>
      <c r="L71" s="83"/>
    </row>
    <row r="72" spans="1:12" s="5" customFormat="1" ht="12.75" customHeight="1">
      <c r="A72" s="81">
        <v>323</v>
      </c>
      <c r="B72" s="82" t="s">
        <v>25</v>
      </c>
      <c r="C72" s="126">
        <v>70021</v>
      </c>
      <c r="D72" s="126">
        <v>69965</v>
      </c>
      <c r="E72" s="126">
        <v>69965</v>
      </c>
      <c r="F72" s="88">
        <f aca="true" t="shared" si="17" ref="F72:L72">F73+F74</f>
        <v>0</v>
      </c>
      <c r="G72" s="88">
        <f t="shared" si="17"/>
        <v>0</v>
      </c>
      <c r="H72" s="94">
        <f t="shared" si="17"/>
        <v>0</v>
      </c>
      <c r="I72" s="88">
        <f t="shared" si="17"/>
        <v>0</v>
      </c>
      <c r="J72" s="126">
        <f t="shared" si="17"/>
        <v>0</v>
      </c>
      <c r="K72" s="126">
        <f>K73+K74</f>
        <v>0</v>
      </c>
      <c r="L72" s="94">
        <f t="shared" si="17"/>
        <v>0</v>
      </c>
    </row>
    <row r="73" spans="1:12" ht="12.75" customHeight="1">
      <c r="A73" s="84">
        <v>3232</v>
      </c>
      <c r="B73" s="85" t="s">
        <v>52</v>
      </c>
      <c r="C73" s="127">
        <v>70021</v>
      </c>
      <c r="D73" s="127">
        <v>69965</v>
      </c>
      <c r="E73" s="127">
        <v>69965</v>
      </c>
      <c r="F73" s="86"/>
      <c r="G73" s="86"/>
      <c r="H73" s="83"/>
      <c r="I73" s="86"/>
      <c r="J73" s="127"/>
      <c r="K73" s="127"/>
      <c r="L73" s="83"/>
    </row>
    <row r="74" spans="1:12" ht="12.75" customHeight="1">
      <c r="A74" s="84">
        <v>3237</v>
      </c>
      <c r="B74" s="85" t="s">
        <v>55</v>
      </c>
      <c r="C74" s="127"/>
      <c r="D74" s="127"/>
      <c r="E74" s="127"/>
      <c r="F74" s="86"/>
      <c r="G74" s="86"/>
      <c r="H74" s="83"/>
      <c r="I74" s="86"/>
      <c r="J74" s="127"/>
      <c r="K74" s="127"/>
      <c r="L74" s="83"/>
    </row>
    <row r="75" spans="1:12" ht="26.25" customHeight="1">
      <c r="A75" s="269" t="s">
        <v>79</v>
      </c>
      <c r="B75" s="270"/>
      <c r="C75" s="128">
        <v>31200</v>
      </c>
      <c r="D75" s="128">
        <v>0</v>
      </c>
      <c r="E75" s="128">
        <f aca="true" t="shared" si="18" ref="E75:L75">E76</f>
        <v>0</v>
      </c>
      <c r="F75" s="167">
        <v>0</v>
      </c>
      <c r="G75" s="142">
        <f t="shared" si="18"/>
        <v>0</v>
      </c>
      <c r="H75" s="89">
        <f t="shared" si="18"/>
        <v>0</v>
      </c>
      <c r="I75" s="167">
        <f>I76</f>
        <v>0</v>
      </c>
      <c r="J75" s="128">
        <f aca="true" t="shared" si="19" ref="J75:K79">J76</f>
        <v>0</v>
      </c>
      <c r="K75" s="128">
        <f t="shared" si="19"/>
        <v>0</v>
      </c>
      <c r="L75" s="89">
        <f t="shared" si="18"/>
        <v>1100000</v>
      </c>
    </row>
    <row r="76" spans="1:12" ht="22.5" customHeight="1">
      <c r="A76" s="284"/>
      <c r="B76" s="285"/>
      <c r="C76" s="129">
        <v>31200</v>
      </c>
      <c r="D76" s="129">
        <v>0</v>
      </c>
      <c r="E76" s="129">
        <f>E77</f>
        <v>0</v>
      </c>
      <c r="F76" s="166">
        <v>0</v>
      </c>
      <c r="G76" s="143">
        <f>G77</f>
        <v>0</v>
      </c>
      <c r="H76" s="91">
        <f>H77</f>
        <v>0</v>
      </c>
      <c r="I76" s="166">
        <f>I77</f>
        <v>0</v>
      </c>
      <c r="J76" s="129">
        <f t="shared" si="19"/>
        <v>0</v>
      </c>
      <c r="K76" s="129">
        <f t="shared" si="19"/>
        <v>0</v>
      </c>
      <c r="L76" s="91">
        <f>L77</f>
        <v>1100000</v>
      </c>
    </row>
    <row r="77" spans="1:12" ht="25.5">
      <c r="A77" s="75">
        <v>4</v>
      </c>
      <c r="B77" s="92" t="s">
        <v>30</v>
      </c>
      <c r="C77" s="130">
        <v>31200</v>
      </c>
      <c r="D77" s="130">
        <v>0</v>
      </c>
      <c r="E77" s="130">
        <f aca="true" t="shared" si="20" ref="E77:L77">E78</f>
        <v>0</v>
      </c>
      <c r="F77" s="165">
        <v>0</v>
      </c>
      <c r="G77" s="144">
        <f t="shared" si="20"/>
        <v>0</v>
      </c>
      <c r="H77" s="93">
        <f t="shared" si="20"/>
        <v>0</v>
      </c>
      <c r="I77" s="165">
        <f t="shared" si="20"/>
        <v>0</v>
      </c>
      <c r="J77" s="130">
        <f t="shared" si="19"/>
        <v>0</v>
      </c>
      <c r="K77" s="130">
        <f t="shared" si="19"/>
        <v>0</v>
      </c>
      <c r="L77" s="93">
        <f t="shared" si="20"/>
        <v>1100000</v>
      </c>
    </row>
    <row r="78" spans="1:12" ht="25.5">
      <c r="A78" s="78">
        <v>45</v>
      </c>
      <c r="B78" s="79" t="s">
        <v>69</v>
      </c>
      <c r="C78" s="125">
        <v>31200</v>
      </c>
      <c r="D78" s="125">
        <v>0</v>
      </c>
      <c r="E78" s="125">
        <f>E79</f>
        <v>0</v>
      </c>
      <c r="F78" s="164">
        <v>0</v>
      </c>
      <c r="G78" s="145">
        <f>G79</f>
        <v>0</v>
      </c>
      <c r="H78" s="80">
        <f>H79</f>
        <v>0</v>
      </c>
      <c r="I78" s="164">
        <f>I79</f>
        <v>0</v>
      </c>
      <c r="J78" s="125">
        <f t="shared" si="19"/>
        <v>0</v>
      </c>
      <c r="K78" s="125">
        <f t="shared" si="19"/>
        <v>0</v>
      </c>
      <c r="L78" s="125">
        <v>1100000</v>
      </c>
    </row>
    <row r="79" spans="1:12" ht="25.5">
      <c r="A79" s="81">
        <v>451</v>
      </c>
      <c r="B79" s="82" t="s">
        <v>70</v>
      </c>
      <c r="C79" s="126">
        <v>31200</v>
      </c>
      <c r="D79" s="126">
        <v>0</v>
      </c>
      <c r="E79" s="126">
        <f aca="true" t="shared" si="21" ref="E79:L79">E80</f>
        <v>0</v>
      </c>
      <c r="F79" s="163">
        <v>0</v>
      </c>
      <c r="G79" s="88">
        <f t="shared" si="21"/>
        <v>0</v>
      </c>
      <c r="H79" s="94">
        <f t="shared" si="21"/>
        <v>0</v>
      </c>
      <c r="I79" s="163">
        <f t="shared" si="21"/>
        <v>0</v>
      </c>
      <c r="J79" s="126">
        <f t="shared" si="19"/>
        <v>0</v>
      </c>
      <c r="K79" s="126">
        <f t="shared" si="19"/>
        <v>0</v>
      </c>
      <c r="L79" s="94">
        <f t="shared" si="21"/>
        <v>0</v>
      </c>
    </row>
    <row r="80" spans="1:12" ht="25.5" customHeight="1">
      <c r="A80" s="84">
        <v>4511</v>
      </c>
      <c r="B80" s="85" t="s">
        <v>70</v>
      </c>
      <c r="C80" s="127">
        <v>31200</v>
      </c>
      <c r="D80" s="127">
        <v>0</v>
      </c>
      <c r="E80" s="127">
        <v>0</v>
      </c>
      <c r="F80" s="127">
        <v>0</v>
      </c>
      <c r="G80" s="127"/>
      <c r="H80" s="83"/>
      <c r="I80" s="127">
        <v>0</v>
      </c>
      <c r="J80" s="127"/>
      <c r="K80" s="127"/>
      <c r="L80" s="83"/>
    </row>
    <row r="81" spans="1:12" ht="12.75">
      <c r="A81" s="81"/>
      <c r="B81" s="82"/>
      <c r="C81" s="127"/>
      <c r="D81" s="127"/>
      <c r="E81" s="127"/>
      <c r="F81" s="127"/>
      <c r="G81" s="127"/>
      <c r="H81" s="86"/>
      <c r="I81" s="127"/>
      <c r="J81" s="127"/>
      <c r="K81" s="127"/>
      <c r="L81" s="86"/>
    </row>
    <row r="82" spans="1:12" ht="27" customHeight="1">
      <c r="A82" s="269" t="s">
        <v>77</v>
      </c>
      <c r="B82" s="270"/>
      <c r="C82" s="128">
        <v>441784</v>
      </c>
      <c r="D82" s="128">
        <v>534260</v>
      </c>
      <c r="E82" s="128">
        <f>E83</f>
        <v>0</v>
      </c>
      <c r="F82" s="128">
        <f>F83</f>
        <v>0</v>
      </c>
      <c r="G82" s="128">
        <v>448260</v>
      </c>
      <c r="H82" s="89">
        <f>H83</f>
        <v>6000</v>
      </c>
      <c r="I82" s="128">
        <v>80000</v>
      </c>
      <c r="J82" s="128">
        <f aca="true" t="shared" si="22" ref="J82:L83">J83</f>
        <v>0</v>
      </c>
      <c r="K82" s="128">
        <f t="shared" si="22"/>
        <v>0</v>
      </c>
      <c r="L82" s="89">
        <f t="shared" si="22"/>
        <v>0</v>
      </c>
    </row>
    <row r="83" spans="1:12" s="5" customFormat="1" ht="12.75" customHeight="1">
      <c r="A83" s="95" t="s">
        <v>71</v>
      </c>
      <c r="B83" s="96" t="s">
        <v>74</v>
      </c>
      <c r="C83" s="129">
        <v>420984</v>
      </c>
      <c r="D83" s="129">
        <v>513460</v>
      </c>
      <c r="E83" s="129">
        <f>E84</f>
        <v>0</v>
      </c>
      <c r="F83" s="129">
        <f>F84</f>
        <v>0</v>
      </c>
      <c r="G83" s="129">
        <v>427460</v>
      </c>
      <c r="H83" s="91">
        <f>H84</f>
        <v>6000</v>
      </c>
      <c r="I83" s="129">
        <v>80000</v>
      </c>
      <c r="J83" s="129">
        <f t="shared" si="22"/>
        <v>0</v>
      </c>
      <c r="K83" s="129">
        <f t="shared" si="22"/>
        <v>0</v>
      </c>
      <c r="L83" s="91">
        <f t="shared" si="22"/>
        <v>0</v>
      </c>
    </row>
    <row r="84" spans="1:12" s="5" customFormat="1" ht="12.75">
      <c r="A84" s="97">
        <v>3</v>
      </c>
      <c r="B84" s="98" t="s">
        <v>17</v>
      </c>
      <c r="C84" s="130">
        <v>420984</v>
      </c>
      <c r="D84" s="130">
        <v>513460</v>
      </c>
      <c r="E84" s="130">
        <v>0</v>
      </c>
      <c r="F84" s="130">
        <f>F85+F112</f>
        <v>0</v>
      </c>
      <c r="G84" s="130">
        <v>427460</v>
      </c>
      <c r="H84" s="93">
        <f>H85+H112</f>
        <v>6000</v>
      </c>
      <c r="I84" s="130">
        <v>80000</v>
      </c>
      <c r="J84" s="130">
        <f>J85+J112</f>
        <v>0</v>
      </c>
      <c r="K84" s="130">
        <f>K85+K112</f>
        <v>0</v>
      </c>
      <c r="L84" s="93">
        <f>L85+L112</f>
        <v>0</v>
      </c>
    </row>
    <row r="85" spans="1:12" s="5" customFormat="1" ht="12.75">
      <c r="A85" s="99">
        <v>32</v>
      </c>
      <c r="B85" s="100" t="s">
        <v>22</v>
      </c>
      <c r="C85" s="125">
        <v>420984</v>
      </c>
      <c r="D85" s="125">
        <v>513460</v>
      </c>
      <c r="E85" s="125">
        <f aca="true" t="shared" si="23" ref="E85:L85">E90+E97</f>
        <v>0</v>
      </c>
      <c r="F85" s="125">
        <f t="shared" si="23"/>
        <v>0</v>
      </c>
      <c r="G85" s="125">
        <v>427460</v>
      </c>
      <c r="H85" s="80">
        <f t="shared" si="23"/>
        <v>6000</v>
      </c>
      <c r="I85" s="125">
        <v>80000</v>
      </c>
      <c r="J85" s="125">
        <f>J90+J97</f>
        <v>0</v>
      </c>
      <c r="K85" s="125">
        <f>K90+K97</f>
        <v>0</v>
      </c>
      <c r="L85" s="80">
        <f t="shared" si="23"/>
        <v>0</v>
      </c>
    </row>
    <row r="86" spans="1:12" s="5" customFormat="1" ht="25.5">
      <c r="A86" s="101">
        <v>321</v>
      </c>
      <c r="B86" s="102" t="s">
        <v>23</v>
      </c>
      <c r="C86" s="126"/>
      <c r="D86" s="126"/>
      <c r="E86" s="126"/>
      <c r="F86" s="126"/>
      <c r="G86" s="126"/>
      <c r="H86" s="94"/>
      <c r="I86" s="126"/>
      <c r="J86" s="126"/>
      <c r="K86" s="126"/>
      <c r="L86" s="80"/>
    </row>
    <row r="87" spans="1:12" s="5" customFormat="1" ht="12.75">
      <c r="A87" s="149">
        <v>3211</v>
      </c>
      <c r="B87" s="103" t="s">
        <v>41</v>
      </c>
      <c r="C87" s="127"/>
      <c r="D87" s="127"/>
      <c r="E87" s="127"/>
      <c r="F87" s="127"/>
      <c r="G87" s="127"/>
      <c r="H87" s="83"/>
      <c r="I87" s="127"/>
      <c r="J87" s="127"/>
      <c r="K87" s="127"/>
      <c r="L87" s="80"/>
    </row>
    <row r="88" spans="1:12" s="5" customFormat="1" ht="25.5">
      <c r="A88" s="149">
        <v>3213</v>
      </c>
      <c r="B88" s="103" t="s">
        <v>43</v>
      </c>
      <c r="C88" s="127"/>
      <c r="D88" s="127"/>
      <c r="E88" s="127"/>
      <c r="F88" s="127"/>
      <c r="G88" s="127"/>
      <c r="H88" s="83"/>
      <c r="I88" s="127"/>
      <c r="J88" s="127"/>
      <c r="K88" s="127"/>
      <c r="L88" s="80"/>
    </row>
    <row r="89" spans="1:12" s="5" customFormat="1" ht="12.75">
      <c r="A89" s="149">
        <v>3214</v>
      </c>
      <c r="B89" s="103" t="s">
        <v>44</v>
      </c>
      <c r="C89" s="127"/>
      <c r="D89" s="127"/>
      <c r="E89" s="127"/>
      <c r="F89" s="127"/>
      <c r="G89" s="127"/>
      <c r="H89" s="83"/>
      <c r="I89" s="127"/>
      <c r="J89" s="127"/>
      <c r="K89" s="127"/>
      <c r="L89" s="80"/>
    </row>
    <row r="90" spans="1:12" ht="25.5">
      <c r="A90" s="101">
        <v>322</v>
      </c>
      <c r="B90" s="102" t="s">
        <v>24</v>
      </c>
      <c r="C90" s="126">
        <v>401560</v>
      </c>
      <c r="D90" s="126">
        <v>452060</v>
      </c>
      <c r="E90" s="126">
        <f aca="true" t="shared" si="24" ref="E90:L90">SUM(E91:E96)</f>
        <v>0</v>
      </c>
      <c r="F90" s="126">
        <f t="shared" si="24"/>
        <v>0</v>
      </c>
      <c r="G90" s="126">
        <v>377060</v>
      </c>
      <c r="H90" s="94">
        <f t="shared" si="24"/>
        <v>0</v>
      </c>
      <c r="I90" s="126">
        <v>75000</v>
      </c>
      <c r="J90" s="126">
        <f>SUM(J91:J96)</f>
        <v>0</v>
      </c>
      <c r="K90" s="126">
        <f>SUM(K91:K96)</f>
        <v>0</v>
      </c>
      <c r="L90" s="94">
        <f t="shared" si="24"/>
        <v>0</v>
      </c>
    </row>
    <row r="91" spans="1:12" ht="12.75" customHeight="1">
      <c r="A91" s="84">
        <v>3221</v>
      </c>
      <c r="B91" s="85" t="s">
        <v>45</v>
      </c>
      <c r="C91" s="127">
        <v>3120</v>
      </c>
      <c r="D91" s="127">
        <v>0</v>
      </c>
      <c r="E91" s="127"/>
      <c r="F91" s="127"/>
      <c r="G91" s="127">
        <v>0</v>
      </c>
      <c r="H91" s="83"/>
      <c r="I91" s="127"/>
      <c r="J91" s="127"/>
      <c r="K91" s="127"/>
      <c r="L91" s="83"/>
    </row>
    <row r="92" spans="1:12" ht="12.75" customHeight="1">
      <c r="A92" s="84">
        <v>3222</v>
      </c>
      <c r="B92" s="85" t="s">
        <v>46</v>
      </c>
      <c r="C92" s="127">
        <v>382000</v>
      </c>
      <c r="D92" s="127">
        <v>425900</v>
      </c>
      <c r="E92" s="127"/>
      <c r="F92" s="127"/>
      <c r="G92" s="127">
        <v>350900</v>
      </c>
      <c r="H92" s="83"/>
      <c r="I92" s="127">
        <v>75000</v>
      </c>
      <c r="J92" s="127"/>
      <c r="K92" s="127"/>
      <c r="L92" s="83"/>
    </row>
    <row r="93" spans="1:12" ht="12.75" customHeight="1">
      <c r="A93" s="84">
        <v>3223</v>
      </c>
      <c r="B93" s="85" t="s">
        <v>47</v>
      </c>
      <c r="C93" s="127">
        <v>9160</v>
      </c>
      <c r="D93" s="127">
        <v>0</v>
      </c>
      <c r="E93" s="127"/>
      <c r="F93" s="127"/>
      <c r="G93" s="127">
        <v>0</v>
      </c>
      <c r="H93" s="83"/>
      <c r="I93" s="127">
        <v>0</v>
      </c>
      <c r="J93" s="127"/>
      <c r="K93" s="127"/>
      <c r="L93" s="83"/>
    </row>
    <row r="94" spans="1:12" ht="30" customHeight="1">
      <c r="A94" s="84">
        <v>3224</v>
      </c>
      <c r="B94" s="85" t="s">
        <v>48</v>
      </c>
      <c r="C94" s="127">
        <v>3120</v>
      </c>
      <c r="D94" s="127">
        <v>23120</v>
      </c>
      <c r="E94" s="127"/>
      <c r="F94" s="127"/>
      <c r="G94" s="127">
        <v>23120</v>
      </c>
      <c r="H94" s="83"/>
      <c r="I94" s="127"/>
      <c r="J94" s="127"/>
      <c r="K94" s="127"/>
      <c r="L94" s="83"/>
    </row>
    <row r="95" spans="1:12" ht="12.75" customHeight="1">
      <c r="A95" s="84">
        <v>3225</v>
      </c>
      <c r="B95" s="85" t="s">
        <v>49</v>
      </c>
      <c r="C95" s="127">
        <v>3120</v>
      </c>
      <c r="D95" s="127">
        <v>0</v>
      </c>
      <c r="E95" s="127"/>
      <c r="F95" s="127"/>
      <c r="G95" s="127">
        <v>0</v>
      </c>
      <c r="H95" s="83"/>
      <c r="I95" s="127"/>
      <c r="J95" s="127"/>
      <c r="K95" s="127"/>
      <c r="L95" s="83"/>
    </row>
    <row r="96" spans="1:12" ht="27.75" customHeight="1">
      <c r="A96" s="84">
        <v>3227</v>
      </c>
      <c r="B96" s="85" t="s">
        <v>50</v>
      </c>
      <c r="C96" s="127">
        <v>1040</v>
      </c>
      <c r="D96" s="127">
        <v>3040</v>
      </c>
      <c r="E96" s="127"/>
      <c r="F96" s="127"/>
      <c r="G96" s="127">
        <v>3040</v>
      </c>
      <c r="H96" s="83"/>
      <c r="I96" s="127"/>
      <c r="J96" s="127"/>
      <c r="K96" s="127"/>
      <c r="L96" s="83"/>
    </row>
    <row r="97" spans="1:12" ht="12.75" customHeight="1">
      <c r="A97" s="101">
        <v>323</v>
      </c>
      <c r="B97" s="102" t="s">
        <v>25</v>
      </c>
      <c r="C97" s="126">
        <v>15264</v>
      </c>
      <c r="D97" s="126">
        <v>51400</v>
      </c>
      <c r="E97" s="126">
        <f aca="true" t="shared" si="25" ref="E97:L97">SUM(E99:E103)</f>
        <v>0</v>
      </c>
      <c r="F97" s="126">
        <f t="shared" si="25"/>
        <v>0</v>
      </c>
      <c r="G97" s="126">
        <v>40400</v>
      </c>
      <c r="H97" s="126">
        <f t="shared" si="25"/>
        <v>6000</v>
      </c>
      <c r="I97" s="126">
        <v>5000</v>
      </c>
      <c r="J97" s="126">
        <f>SUM(J99:J103)</f>
        <v>0</v>
      </c>
      <c r="K97" s="126">
        <f>SUM(K99:K103)</f>
        <v>0</v>
      </c>
      <c r="L97" s="94">
        <f t="shared" si="25"/>
        <v>0</v>
      </c>
    </row>
    <row r="98" spans="1:12" ht="12.75" customHeight="1">
      <c r="A98" s="149">
        <v>3231</v>
      </c>
      <c r="B98" s="103" t="s">
        <v>104</v>
      </c>
      <c r="C98" s="127"/>
      <c r="D98" s="127"/>
      <c r="E98" s="127"/>
      <c r="F98" s="127"/>
      <c r="G98" s="127"/>
      <c r="H98" s="83"/>
      <c r="I98" s="127"/>
      <c r="J98" s="127"/>
      <c r="K98" s="127"/>
      <c r="L98" s="83"/>
    </row>
    <row r="99" spans="1:12" ht="12.75" customHeight="1">
      <c r="A99" s="84">
        <v>3232</v>
      </c>
      <c r="B99" s="85" t="s">
        <v>166</v>
      </c>
      <c r="C99" s="127"/>
      <c r="D99" s="127">
        <v>27280</v>
      </c>
      <c r="E99" s="127"/>
      <c r="F99" s="127"/>
      <c r="G99" s="127">
        <v>27280</v>
      </c>
      <c r="H99" s="83"/>
      <c r="I99" s="127"/>
      <c r="J99" s="127"/>
      <c r="K99" s="127"/>
      <c r="L99" s="83"/>
    </row>
    <row r="100" spans="1:12" ht="12.75" customHeight="1">
      <c r="A100" s="84">
        <v>3233</v>
      </c>
      <c r="B100" s="85" t="s">
        <v>105</v>
      </c>
      <c r="C100" s="127"/>
      <c r="D100" s="127"/>
      <c r="E100" s="127"/>
      <c r="F100" s="127"/>
      <c r="G100" s="127"/>
      <c r="H100" s="83"/>
      <c r="I100" s="127"/>
      <c r="J100" s="127"/>
      <c r="K100" s="127"/>
      <c r="L100" s="83"/>
    </row>
    <row r="101" spans="1:12" ht="12.75" customHeight="1">
      <c r="A101" s="84">
        <v>3234</v>
      </c>
      <c r="B101" s="85" t="s">
        <v>53</v>
      </c>
      <c r="C101" s="127">
        <v>5000</v>
      </c>
      <c r="D101" s="127">
        <v>5000</v>
      </c>
      <c r="E101" s="127"/>
      <c r="F101" s="127"/>
      <c r="G101" s="127"/>
      <c r="H101" s="83"/>
      <c r="I101" s="127">
        <v>5000</v>
      </c>
      <c r="J101" s="127"/>
      <c r="K101" s="127"/>
      <c r="L101" s="83"/>
    </row>
    <row r="102" spans="1:12" ht="12.75" customHeight="1">
      <c r="A102" s="84">
        <v>3235</v>
      </c>
      <c r="B102" s="85" t="s">
        <v>82</v>
      </c>
      <c r="C102" s="127"/>
      <c r="D102" s="127"/>
      <c r="E102" s="127"/>
      <c r="F102" s="127"/>
      <c r="G102" s="127"/>
      <c r="H102" s="83"/>
      <c r="I102" s="127"/>
      <c r="J102" s="127"/>
      <c r="K102" s="127"/>
      <c r="L102" s="83"/>
    </row>
    <row r="103" spans="1:12" ht="12.75" customHeight="1">
      <c r="A103" s="84">
        <v>3236</v>
      </c>
      <c r="B103" s="85" t="s">
        <v>54</v>
      </c>
      <c r="C103" s="127">
        <v>9120</v>
      </c>
      <c r="D103" s="127">
        <v>19120</v>
      </c>
      <c r="E103" s="127"/>
      <c r="F103" s="127"/>
      <c r="G103" s="127">
        <v>13120</v>
      </c>
      <c r="H103" s="127">
        <v>6000</v>
      </c>
      <c r="I103" s="127"/>
      <c r="J103" s="127"/>
      <c r="K103" s="127"/>
      <c r="L103" s="83"/>
    </row>
    <row r="104" spans="1:12" ht="12.75" customHeight="1">
      <c r="A104" s="84">
        <v>3237</v>
      </c>
      <c r="B104" s="85" t="s">
        <v>55</v>
      </c>
      <c r="C104" s="127"/>
      <c r="D104" s="127"/>
      <c r="E104" s="127"/>
      <c r="F104" s="127"/>
      <c r="G104" s="127"/>
      <c r="H104" s="83"/>
      <c r="I104" s="127"/>
      <c r="J104" s="127"/>
      <c r="K104" s="127"/>
      <c r="L104" s="83"/>
    </row>
    <row r="105" spans="1:12" ht="12.75" customHeight="1">
      <c r="A105" s="84">
        <v>3239</v>
      </c>
      <c r="B105" s="85" t="s">
        <v>57</v>
      </c>
      <c r="C105" s="127">
        <v>1144</v>
      </c>
      <c r="D105" s="127">
        <v>0</v>
      </c>
      <c r="E105" s="127"/>
      <c r="F105" s="127"/>
      <c r="G105" s="127">
        <v>0</v>
      </c>
      <c r="H105" s="83"/>
      <c r="I105" s="127"/>
      <c r="J105" s="127"/>
      <c r="K105" s="127"/>
      <c r="L105" s="83"/>
    </row>
    <row r="106" spans="1:12" ht="12.75" customHeight="1">
      <c r="A106" s="81">
        <v>329</v>
      </c>
      <c r="B106" s="82" t="s">
        <v>106</v>
      </c>
      <c r="C106" s="126">
        <v>4160</v>
      </c>
      <c r="D106" s="126">
        <v>10000</v>
      </c>
      <c r="E106" s="126"/>
      <c r="F106" s="126"/>
      <c r="G106" s="126">
        <v>10000</v>
      </c>
      <c r="H106" s="94"/>
      <c r="I106" s="126"/>
      <c r="J106" s="126"/>
      <c r="K106" s="126"/>
      <c r="L106" s="83"/>
    </row>
    <row r="107" spans="1:12" ht="12.75" customHeight="1">
      <c r="A107" s="182">
        <v>3293</v>
      </c>
      <c r="B107" s="183" t="s">
        <v>61</v>
      </c>
      <c r="C107" s="184">
        <v>4160</v>
      </c>
      <c r="D107" s="184">
        <v>10000</v>
      </c>
      <c r="E107" s="184"/>
      <c r="F107" s="184"/>
      <c r="G107" s="184">
        <v>10000</v>
      </c>
      <c r="H107" s="185"/>
      <c r="I107" s="184"/>
      <c r="J107" s="184"/>
      <c r="K107" s="184"/>
      <c r="L107" s="83"/>
    </row>
    <row r="108" spans="1:12" ht="12.75" customHeight="1">
      <c r="A108" s="182">
        <v>3294</v>
      </c>
      <c r="B108" s="183" t="s">
        <v>125</v>
      </c>
      <c r="C108" s="184"/>
      <c r="D108" s="184"/>
      <c r="E108" s="184"/>
      <c r="F108" s="184"/>
      <c r="G108" s="184"/>
      <c r="H108" s="185"/>
      <c r="I108" s="184"/>
      <c r="J108" s="184"/>
      <c r="K108" s="184"/>
      <c r="L108" s="83"/>
    </row>
    <row r="109" spans="1:12" ht="12.75" customHeight="1">
      <c r="A109" s="182">
        <v>3295</v>
      </c>
      <c r="B109" s="183" t="s">
        <v>126</v>
      </c>
      <c r="C109" s="184"/>
      <c r="D109" s="184"/>
      <c r="E109" s="184"/>
      <c r="F109" s="184"/>
      <c r="G109" s="184"/>
      <c r="H109" s="185"/>
      <c r="I109" s="184"/>
      <c r="J109" s="184"/>
      <c r="K109" s="184"/>
      <c r="L109" s="83"/>
    </row>
    <row r="110" spans="1:12" ht="12.75" customHeight="1">
      <c r="A110" s="182">
        <v>3296</v>
      </c>
      <c r="B110" s="183" t="s">
        <v>124</v>
      </c>
      <c r="C110" s="184"/>
      <c r="D110" s="184"/>
      <c r="E110" s="184"/>
      <c r="F110" s="184"/>
      <c r="G110" s="184"/>
      <c r="H110" s="185"/>
      <c r="I110" s="184"/>
      <c r="J110" s="184"/>
      <c r="K110" s="184"/>
      <c r="L110" s="83"/>
    </row>
    <row r="111" spans="1:12" ht="12.75" customHeight="1">
      <c r="A111" s="84">
        <v>3299</v>
      </c>
      <c r="B111" s="85" t="s">
        <v>106</v>
      </c>
      <c r="C111" s="127"/>
      <c r="D111" s="127"/>
      <c r="E111" s="127"/>
      <c r="F111" s="127"/>
      <c r="G111" s="127"/>
      <c r="H111" s="83"/>
      <c r="I111" s="127"/>
      <c r="J111" s="127"/>
      <c r="K111" s="127"/>
      <c r="L111" s="83"/>
    </row>
    <row r="112" spans="1:12" ht="12.75">
      <c r="A112" s="78">
        <v>34</v>
      </c>
      <c r="B112" s="79" t="s">
        <v>27</v>
      </c>
      <c r="C112" s="125"/>
      <c r="D112" s="125"/>
      <c r="E112" s="125">
        <f aca="true" t="shared" si="26" ref="E112:L112">E113</f>
        <v>0</v>
      </c>
      <c r="F112" s="125">
        <f t="shared" si="26"/>
        <v>0</v>
      </c>
      <c r="G112" s="125"/>
      <c r="H112" s="80">
        <f t="shared" si="26"/>
        <v>0</v>
      </c>
      <c r="I112" s="125">
        <f t="shared" si="26"/>
        <v>0</v>
      </c>
      <c r="J112" s="125">
        <f>J113</f>
        <v>0</v>
      </c>
      <c r="K112" s="125">
        <f>K113</f>
        <v>0</v>
      </c>
      <c r="L112" s="80">
        <f t="shared" si="26"/>
        <v>0</v>
      </c>
    </row>
    <row r="113" spans="1:12" ht="12.75">
      <c r="A113" s="81">
        <v>343</v>
      </c>
      <c r="B113" s="82" t="s">
        <v>28</v>
      </c>
      <c r="C113" s="126"/>
      <c r="D113" s="126"/>
      <c r="E113" s="126">
        <f>E114</f>
        <v>0</v>
      </c>
      <c r="F113" s="126">
        <f>F114</f>
        <v>0</v>
      </c>
      <c r="G113" s="126"/>
      <c r="H113" s="94">
        <f>H114</f>
        <v>0</v>
      </c>
      <c r="I113" s="126">
        <f>I114</f>
        <v>0</v>
      </c>
      <c r="J113" s="126">
        <f>J114</f>
        <v>0</v>
      </c>
      <c r="K113" s="126">
        <f>K114</f>
        <v>0</v>
      </c>
      <c r="L113" s="94">
        <f>L114</f>
        <v>0</v>
      </c>
    </row>
    <row r="114" spans="1:12" ht="19.5" customHeight="1">
      <c r="A114" s="84">
        <v>3431</v>
      </c>
      <c r="B114" s="85" t="s">
        <v>64</v>
      </c>
      <c r="C114" s="127"/>
      <c r="D114" s="127"/>
      <c r="E114" s="127"/>
      <c r="F114" s="127"/>
      <c r="G114" s="127"/>
      <c r="H114" s="83"/>
      <c r="I114" s="127"/>
      <c r="J114" s="127"/>
      <c r="K114" s="127"/>
      <c r="L114" s="83"/>
    </row>
    <row r="115" spans="1:12" ht="12.75">
      <c r="A115" s="84">
        <v>3433</v>
      </c>
      <c r="B115" s="103" t="s">
        <v>97</v>
      </c>
      <c r="C115" s="127"/>
      <c r="D115" s="127"/>
      <c r="E115" s="127"/>
      <c r="F115" s="127"/>
      <c r="G115" s="127">
        <v>0</v>
      </c>
      <c r="H115" s="83"/>
      <c r="I115" s="127"/>
      <c r="J115" s="127"/>
      <c r="K115" s="127"/>
      <c r="L115" s="83"/>
    </row>
    <row r="116" spans="1:12" ht="12.75">
      <c r="A116" s="84"/>
      <c r="B116" s="103"/>
      <c r="C116" s="127"/>
      <c r="D116" s="127"/>
      <c r="E116" s="127"/>
      <c r="F116" s="127"/>
      <c r="G116" s="127"/>
      <c r="H116" s="83"/>
      <c r="I116" s="127"/>
      <c r="J116" s="127"/>
      <c r="K116" s="127"/>
      <c r="L116" s="83"/>
    </row>
    <row r="117" spans="1:12" ht="12.75">
      <c r="A117" s="84"/>
      <c r="B117" s="103"/>
      <c r="C117" s="127"/>
      <c r="D117" s="127"/>
      <c r="E117" s="127"/>
      <c r="F117" s="127"/>
      <c r="G117" s="127"/>
      <c r="H117" s="83"/>
      <c r="I117" s="127"/>
      <c r="J117" s="127"/>
      <c r="K117" s="127"/>
      <c r="L117" s="83"/>
    </row>
    <row r="118" spans="1:12" ht="25.5">
      <c r="A118" s="97">
        <v>4</v>
      </c>
      <c r="B118" s="98" t="s">
        <v>107</v>
      </c>
      <c r="C118" s="124">
        <v>20800</v>
      </c>
      <c r="D118" s="124">
        <v>20800</v>
      </c>
      <c r="E118" s="98"/>
      <c r="F118" s="97"/>
      <c r="G118" s="223">
        <v>20800</v>
      </c>
      <c r="H118" s="97"/>
      <c r="I118" s="97"/>
      <c r="J118" s="98"/>
      <c r="K118" s="97"/>
      <c r="L118" s="83"/>
    </row>
    <row r="119" spans="1:12" ht="27.75" customHeight="1">
      <c r="A119" s="99">
        <v>42</v>
      </c>
      <c r="B119" s="100" t="s">
        <v>108</v>
      </c>
      <c r="C119" s="224">
        <v>20800</v>
      </c>
      <c r="D119" s="224">
        <v>20800</v>
      </c>
      <c r="E119" s="100"/>
      <c r="F119" s="99"/>
      <c r="G119" s="225">
        <v>20800</v>
      </c>
      <c r="H119" s="99"/>
      <c r="I119" s="99"/>
      <c r="J119" s="100"/>
      <c r="K119" s="99"/>
      <c r="L119" s="83"/>
    </row>
    <row r="120" spans="1:12" ht="12.75">
      <c r="A120" s="81">
        <v>422</v>
      </c>
      <c r="B120" s="102" t="s">
        <v>109</v>
      </c>
      <c r="C120" s="126">
        <v>20800</v>
      </c>
      <c r="D120" s="126">
        <v>20800</v>
      </c>
      <c r="E120" s="126"/>
      <c r="F120" s="126"/>
      <c r="G120" s="126">
        <v>20800</v>
      </c>
      <c r="H120" s="94"/>
      <c r="I120" s="126"/>
      <c r="J120" s="126"/>
      <c r="K120" s="126"/>
      <c r="L120" s="83"/>
    </row>
    <row r="121" spans="1:12" ht="25.5">
      <c r="A121" s="84">
        <v>4227</v>
      </c>
      <c r="B121" s="103" t="s">
        <v>65</v>
      </c>
      <c r="C121" s="127">
        <v>20800</v>
      </c>
      <c r="D121" s="127">
        <v>20800</v>
      </c>
      <c r="E121" s="127"/>
      <c r="F121" s="127"/>
      <c r="G121" s="127">
        <v>20800</v>
      </c>
      <c r="H121" s="83"/>
      <c r="I121" s="127"/>
      <c r="J121" s="127"/>
      <c r="K121" s="127"/>
      <c r="L121" s="83"/>
    </row>
    <row r="122" spans="1:12" ht="12.75">
      <c r="A122" s="271" t="s">
        <v>130</v>
      </c>
      <c r="B122" s="272"/>
      <c r="C122" s="128">
        <v>120000</v>
      </c>
      <c r="D122" s="128">
        <v>122000</v>
      </c>
      <c r="E122" s="128"/>
      <c r="F122" s="128"/>
      <c r="G122" s="128">
        <v>30500</v>
      </c>
      <c r="H122" s="226"/>
      <c r="I122" s="128">
        <v>91500</v>
      </c>
      <c r="J122" s="271"/>
      <c r="K122" s="272"/>
      <c r="L122" s="83"/>
    </row>
    <row r="123" spans="1:12" ht="12.75">
      <c r="A123" s="263" t="s">
        <v>131</v>
      </c>
      <c r="B123" s="264"/>
      <c r="C123" s="129">
        <v>120000</v>
      </c>
      <c r="D123" s="129">
        <v>122000</v>
      </c>
      <c r="E123" s="129"/>
      <c r="F123" s="129"/>
      <c r="G123" s="129">
        <v>30500</v>
      </c>
      <c r="H123" s="227"/>
      <c r="I123" s="129">
        <v>91500</v>
      </c>
      <c r="J123" s="263"/>
      <c r="K123" s="264"/>
      <c r="L123" s="83"/>
    </row>
    <row r="124" spans="1:12" ht="12.75">
      <c r="A124" s="97">
        <v>3</v>
      </c>
      <c r="B124" s="130" t="s">
        <v>17</v>
      </c>
      <c r="C124" s="130">
        <v>120000</v>
      </c>
      <c r="D124" s="130">
        <v>122000</v>
      </c>
      <c r="E124" s="130"/>
      <c r="F124" s="130"/>
      <c r="G124" s="130">
        <v>30500</v>
      </c>
      <c r="H124" s="130"/>
      <c r="I124" s="130">
        <v>91500</v>
      </c>
      <c r="J124" s="130"/>
      <c r="K124" s="130"/>
      <c r="L124" s="83"/>
    </row>
    <row r="125" spans="1:12" ht="12.75">
      <c r="A125" s="99">
        <v>31</v>
      </c>
      <c r="B125" s="196" t="s">
        <v>18</v>
      </c>
      <c r="C125" s="125">
        <v>116184</v>
      </c>
      <c r="D125" s="125">
        <v>117000</v>
      </c>
      <c r="E125" s="99"/>
      <c r="F125" s="99"/>
      <c r="G125" s="125">
        <v>29250</v>
      </c>
      <c r="H125" s="99"/>
      <c r="I125" s="125">
        <v>87750</v>
      </c>
      <c r="J125" s="99"/>
      <c r="K125" s="99"/>
      <c r="L125" s="83"/>
    </row>
    <row r="126" spans="1:12" ht="12.75">
      <c r="A126" s="101">
        <v>311</v>
      </c>
      <c r="B126" s="197" t="s">
        <v>132</v>
      </c>
      <c r="C126" s="127">
        <v>97000</v>
      </c>
      <c r="D126" s="127">
        <v>100000</v>
      </c>
      <c r="E126" s="101"/>
      <c r="F126" s="101"/>
      <c r="G126" s="126">
        <v>25000</v>
      </c>
      <c r="H126" s="101"/>
      <c r="I126" s="126">
        <v>75000</v>
      </c>
      <c r="J126" s="101"/>
      <c r="K126" s="101"/>
      <c r="L126" s="83"/>
    </row>
    <row r="127" spans="1:12" ht="12.75">
      <c r="A127" s="84">
        <v>3111</v>
      </c>
      <c r="B127" s="198" t="s">
        <v>36</v>
      </c>
      <c r="C127" s="127">
        <v>97000</v>
      </c>
      <c r="D127" s="127">
        <v>100000</v>
      </c>
      <c r="E127" s="127"/>
      <c r="F127" s="127"/>
      <c r="G127" s="127">
        <v>25000</v>
      </c>
      <c r="H127" s="83"/>
      <c r="I127" s="127">
        <v>75000</v>
      </c>
      <c r="J127" s="127"/>
      <c r="K127" s="127"/>
      <c r="L127" s="83"/>
    </row>
    <row r="128" spans="1:12" ht="12.75">
      <c r="A128" s="101">
        <v>312</v>
      </c>
      <c r="B128" s="102" t="s">
        <v>20</v>
      </c>
      <c r="C128" s="126">
        <v>2500</v>
      </c>
      <c r="D128" s="126">
        <v>0</v>
      </c>
      <c r="E128" s="101"/>
      <c r="F128" s="101"/>
      <c r="G128" s="126">
        <v>0</v>
      </c>
      <c r="H128" s="101"/>
      <c r="I128" s="126">
        <v>0</v>
      </c>
      <c r="J128" s="101"/>
      <c r="K128" s="101"/>
      <c r="L128" s="83"/>
    </row>
    <row r="129" spans="1:12" ht="12.75">
      <c r="A129" s="84">
        <v>3121</v>
      </c>
      <c r="B129" s="198" t="s">
        <v>20</v>
      </c>
      <c r="C129" s="127">
        <v>2500</v>
      </c>
      <c r="D129" s="127">
        <v>0</v>
      </c>
      <c r="E129" s="127"/>
      <c r="F129" s="127"/>
      <c r="G129" s="127">
        <v>0</v>
      </c>
      <c r="H129" s="83"/>
      <c r="I129" s="127">
        <v>0</v>
      </c>
      <c r="J129" s="127"/>
      <c r="K129" s="127"/>
      <c r="L129" s="83"/>
    </row>
    <row r="130" spans="1:12" ht="12.75">
      <c r="A130" s="101">
        <v>313</v>
      </c>
      <c r="B130" s="102" t="s">
        <v>21</v>
      </c>
      <c r="C130" s="126">
        <v>16684</v>
      </c>
      <c r="D130" s="126">
        <v>17000</v>
      </c>
      <c r="E130" s="101"/>
      <c r="F130" s="101"/>
      <c r="G130" s="126">
        <v>4250</v>
      </c>
      <c r="H130" s="101"/>
      <c r="I130" s="126">
        <v>12750</v>
      </c>
      <c r="J130" s="101"/>
      <c r="K130" s="101"/>
      <c r="L130" s="83"/>
    </row>
    <row r="131" spans="1:12" ht="12.75">
      <c r="A131" s="84">
        <v>3132</v>
      </c>
      <c r="B131" s="198" t="s">
        <v>133</v>
      </c>
      <c r="C131" s="127">
        <v>15035</v>
      </c>
      <c r="D131" s="127">
        <v>15300</v>
      </c>
      <c r="E131" s="127"/>
      <c r="F131" s="127"/>
      <c r="G131" s="127">
        <v>3825</v>
      </c>
      <c r="H131" s="83"/>
      <c r="I131" s="127">
        <v>11475</v>
      </c>
      <c r="J131" s="127"/>
      <c r="K131" s="127"/>
      <c r="L131" s="83"/>
    </row>
    <row r="132" spans="1:12" ht="12.75">
      <c r="A132" s="84">
        <v>3133</v>
      </c>
      <c r="B132" s="198" t="s">
        <v>134</v>
      </c>
      <c r="C132" s="127">
        <v>1649</v>
      </c>
      <c r="D132" s="127">
        <v>1700</v>
      </c>
      <c r="E132" s="127"/>
      <c r="F132" s="127"/>
      <c r="G132" s="127">
        <v>425</v>
      </c>
      <c r="H132" s="83"/>
      <c r="I132" s="127">
        <v>1275</v>
      </c>
      <c r="J132" s="127"/>
      <c r="K132" s="127"/>
      <c r="L132" s="83"/>
    </row>
    <row r="133" spans="1:12" ht="12.75">
      <c r="A133" s="101">
        <v>32</v>
      </c>
      <c r="B133" s="102" t="s">
        <v>22</v>
      </c>
      <c r="C133" s="126">
        <v>3816</v>
      </c>
      <c r="D133" s="126">
        <v>5000</v>
      </c>
      <c r="E133" s="102"/>
      <c r="F133" s="102"/>
      <c r="G133" s="126">
        <v>1250</v>
      </c>
      <c r="H133" s="102"/>
      <c r="I133" s="126">
        <v>3750</v>
      </c>
      <c r="J133" s="102"/>
      <c r="K133" s="102"/>
      <c r="L133" s="83"/>
    </row>
    <row r="134" spans="1:12" ht="25.5">
      <c r="A134" s="101">
        <v>321</v>
      </c>
      <c r="B134" s="102" t="s">
        <v>23</v>
      </c>
      <c r="C134" s="127">
        <v>3816</v>
      </c>
      <c r="D134" s="127">
        <v>5000</v>
      </c>
      <c r="E134" s="102"/>
      <c r="F134" s="102"/>
      <c r="G134" s="126">
        <v>1250</v>
      </c>
      <c r="H134" s="102"/>
      <c r="I134" s="126">
        <v>3750</v>
      </c>
      <c r="J134" s="102"/>
      <c r="K134" s="102"/>
      <c r="L134" s="83"/>
    </row>
    <row r="135" spans="1:12" ht="12.75">
      <c r="A135" s="84">
        <v>3213</v>
      </c>
      <c r="B135" s="198" t="s">
        <v>135</v>
      </c>
      <c r="C135" s="127">
        <v>3816</v>
      </c>
      <c r="D135" s="127">
        <v>5000</v>
      </c>
      <c r="E135" s="127"/>
      <c r="F135" s="127"/>
      <c r="G135" s="127">
        <v>1250</v>
      </c>
      <c r="H135" s="83"/>
      <c r="I135" s="127">
        <v>3750</v>
      </c>
      <c r="J135" s="127"/>
      <c r="K135" s="127"/>
      <c r="L135" s="83"/>
    </row>
    <row r="136" spans="1:12" ht="12.75">
      <c r="A136" s="84"/>
      <c r="B136" s="198"/>
      <c r="C136" s="127"/>
      <c r="D136" s="127"/>
      <c r="E136" s="127"/>
      <c r="F136" s="127"/>
      <c r="G136" s="127"/>
      <c r="H136" s="83"/>
      <c r="I136" s="127"/>
      <c r="J136" s="127"/>
      <c r="K136" s="127"/>
      <c r="L136" s="83"/>
    </row>
    <row r="137" spans="1:12" ht="12.75">
      <c r="A137" s="271" t="s">
        <v>78</v>
      </c>
      <c r="B137" s="272"/>
      <c r="C137" s="128">
        <v>402931</v>
      </c>
      <c r="D137" s="128">
        <v>581657.46</v>
      </c>
      <c r="E137" s="128">
        <v>525857.46</v>
      </c>
      <c r="F137" s="128">
        <f aca="true" t="shared" si="27" ref="F137:L137">F138</f>
        <v>0</v>
      </c>
      <c r="G137" s="128">
        <v>20000</v>
      </c>
      <c r="H137" s="89">
        <f t="shared" si="27"/>
        <v>15000</v>
      </c>
      <c r="I137" s="128">
        <f t="shared" si="27"/>
        <v>0</v>
      </c>
      <c r="J137" s="128">
        <f t="shared" si="27"/>
        <v>0</v>
      </c>
      <c r="K137" s="128">
        <f t="shared" si="27"/>
        <v>20800</v>
      </c>
      <c r="L137" s="89">
        <f t="shared" si="27"/>
        <v>0</v>
      </c>
    </row>
    <row r="138" spans="1:12" ht="12.75">
      <c r="A138" s="263" t="s">
        <v>83</v>
      </c>
      <c r="B138" s="264"/>
      <c r="C138" s="129">
        <v>402931</v>
      </c>
      <c r="D138" s="129">
        <v>581657.46</v>
      </c>
      <c r="E138" s="129">
        <v>525857.46</v>
      </c>
      <c r="F138" s="129">
        <f>F139+F149+F164+F184+F174</f>
        <v>0</v>
      </c>
      <c r="G138" s="129">
        <v>20000</v>
      </c>
      <c r="H138" s="91">
        <f>H139+H149+H164+H184+H174</f>
        <v>15000</v>
      </c>
      <c r="I138" s="129">
        <f>I139+I149+I164+I184+I174</f>
        <v>0</v>
      </c>
      <c r="J138" s="129">
        <f>J139+J149+J164+J184+J174</f>
        <v>0</v>
      </c>
      <c r="K138" s="129">
        <f>K139+K149+K164+K184+K174</f>
        <v>20800</v>
      </c>
      <c r="L138" s="91">
        <f>L139+L149+L164+L184+L174</f>
        <v>0</v>
      </c>
    </row>
    <row r="139" spans="1:12" ht="12.75">
      <c r="A139" s="282" t="s">
        <v>93</v>
      </c>
      <c r="B139" s="283"/>
      <c r="C139" s="131"/>
      <c r="D139" s="131"/>
      <c r="E139" s="131"/>
      <c r="F139" s="131">
        <f aca="true" t="shared" si="28" ref="F139:L140">F140</f>
        <v>0</v>
      </c>
      <c r="G139" s="131"/>
      <c r="H139" s="104">
        <f t="shared" si="28"/>
        <v>0</v>
      </c>
      <c r="I139" s="131">
        <f t="shared" si="28"/>
        <v>0</v>
      </c>
      <c r="J139" s="131">
        <f>J140</f>
        <v>0</v>
      </c>
      <c r="K139" s="131">
        <f>K140</f>
        <v>0</v>
      </c>
      <c r="L139" s="104">
        <f t="shared" si="28"/>
        <v>0</v>
      </c>
    </row>
    <row r="140" spans="1:12" ht="12.75">
      <c r="A140" s="97">
        <v>3</v>
      </c>
      <c r="B140" s="98" t="s">
        <v>17</v>
      </c>
      <c r="C140" s="130"/>
      <c r="D140" s="130"/>
      <c r="E140" s="130"/>
      <c r="F140" s="130">
        <f t="shared" si="28"/>
        <v>0</v>
      </c>
      <c r="G140" s="130">
        <f t="shared" si="28"/>
        <v>0</v>
      </c>
      <c r="H140" s="93">
        <f t="shared" si="28"/>
        <v>0</v>
      </c>
      <c r="I140" s="130">
        <f t="shared" si="28"/>
        <v>0</v>
      </c>
      <c r="J140" s="130">
        <f>J141</f>
        <v>0</v>
      </c>
      <c r="K140" s="130">
        <f>K141</f>
        <v>0</v>
      </c>
      <c r="L140" s="93">
        <f t="shared" si="28"/>
        <v>0</v>
      </c>
    </row>
    <row r="141" spans="1:12" ht="12.75">
      <c r="A141" s="99">
        <v>32</v>
      </c>
      <c r="B141" s="100" t="s">
        <v>22</v>
      </c>
      <c r="C141" s="125"/>
      <c r="D141" s="125"/>
      <c r="E141" s="125"/>
      <c r="F141" s="125">
        <f aca="true" t="shared" si="29" ref="F141:K141">F142+F144+F147</f>
        <v>0</v>
      </c>
      <c r="G141" s="125">
        <f t="shared" si="29"/>
        <v>0</v>
      </c>
      <c r="H141" s="80">
        <f t="shared" si="29"/>
        <v>0</v>
      </c>
      <c r="I141" s="125">
        <f t="shared" si="29"/>
        <v>0</v>
      </c>
      <c r="J141" s="125">
        <f t="shared" si="29"/>
        <v>0</v>
      </c>
      <c r="K141" s="125">
        <f t="shared" si="29"/>
        <v>0</v>
      </c>
      <c r="L141" s="80">
        <f>L142+L144+L147</f>
        <v>0</v>
      </c>
    </row>
    <row r="142" spans="1:12" ht="25.5">
      <c r="A142" s="101">
        <v>322</v>
      </c>
      <c r="B142" s="102" t="s">
        <v>24</v>
      </c>
      <c r="C142" s="126">
        <f>SUM(E142:K142)</f>
        <v>0</v>
      </c>
      <c r="D142" s="126"/>
      <c r="E142" s="126">
        <f>E143</f>
        <v>0</v>
      </c>
      <c r="F142" s="126">
        <f aca="true" t="shared" si="30" ref="F142:L142">F143</f>
        <v>0</v>
      </c>
      <c r="G142" s="126">
        <f t="shared" si="30"/>
        <v>0</v>
      </c>
      <c r="H142" s="94">
        <f t="shared" si="30"/>
        <v>0</v>
      </c>
      <c r="I142" s="126">
        <f t="shared" si="30"/>
        <v>0</v>
      </c>
      <c r="J142" s="126">
        <f>J143</f>
        <v>0</v>
      </c>
      <c r="K142" s="126">
        <f>K143</f>
        <v>0</v>
      </c>
      <c r="L142" s="94">
        <f t="shared" si="30"/>
        <v>0</v>
      </c>
    </row>
    <row r="143" spans="1:12" ht="25.5">
      <c r="A143" s="84">
        <v>3221</v>
      </c>
      <c r="B143" s="85" t="s">
        <v>45</v>
      </c>
      <c r="C143" s="127">
        <f>SUM(E143:K143)</f>
        <v>0</v>
      </c>
      <c r="D143" s="127"/>
      <c r="E143" s="127"/>
      <c r="F143" s="127"/>
      <c r="G143" s="127"/>
      <c r="H143" s="83"/>
      <c r="I143" s="127"/>
      <c r="J143" s="127"/>
      <c r="K143" s="127"/>
      <c r="L143" s="83"/>
    </row>
    <row r="144" spans="1:12" ht="12.75">
      <c r="A144" s="101">
        <v>323</v>
      </c>
      <c r="B144" s="102" t="s">
        <v>25</v>
      </c>
      <c r="C144" s="126">
        <f>SUM(E144:K144)</f>
        <v>0</v>
      </c>
      <c r="D144" s="126"/>
      <c r="E144" s="126">
        <f aca="true" t="shared" si="31" ref="E144:L144">SUM(E145:E146)</f>
        <v>0</v>
      </c>
      <c r="F144" s="126">
        <f t="shared" si="31"/>
        <v>0</v>
      </c>
      <c r="G144" s="126">
        <f t="shared" si="31"/>
        <v>0</v>
      </c>
      <c r="H144" s="94">
        <f t="shared" si="31"/>
        <v>0</v>
      </c>
      <c r="I144" s="126">
        <f t="shared" si="31"/>
        <v>0</v>
      </c>
      <c r="J144" s="126">
        <f t="shared" si="31"/>
        <v>0</v>
      </c>
      <c r="K144" s="126">
        <f t="shared" si="31"/>
        <v>0</v>
      </c>
      <c r="L144" s="94">
        <f t="shared" si="31"/>
        <v>0</v>
      </c>
    </row>
    <row r="145" spans="1:12" ht="12.75">
      <c r="A145" s="84">
        <v>3237</v>
      </c>
      <c r="B145" s="85" t="s">
        <v>55</v>
      </c>
      <c r="C145" s="127">
        <f>SUM(E145:K145)</f>
        <v>0</v>
      </c>
      <c r="D145" s="127"/>
      <c r="E145" s="127"/>
      <c r="F145" s="127"/>
      <c r="G145" s="127"/>
      <c r="H145" s="83"/>
      <c r="I145" s="127"/>
      <c r="J145" s="127"/>
      <c r="K145" s="127"/>
      <c r="L145" s="83"/>
    </row>
    <row r="146" spans="1:12" ht="12.75">
      <c r="A146" s="84">
        <v>3239</v>
      </c>
      <c r="B146" s="85" t="s">
        <v>57</v>
      </c>
      <c r="C146" s="127">
        <f>SUM(E146:K146)</f>
        <v>0</v>
      </c>
      <c r="D146" s="127"/>
      <c r="E146" s="127"/>
      <c r="F146" s="127"/>
      <c r="G146" s="127"/>
      <c r="H146" s="83"/>
      <c r="I146" s="127"/>
      <c r="J146" s="127"/>
      <c r="K146" s="127"/>
      <c r="L146" s="83"/>
    </row>
    <row r="147" spans="1:12" ht="25.5">
      <c r="A147" s="81">
        <v>329</v>
      </c>
      <c r="B147" s="82" t="s">
        <v>26</v>
      </c>
      <c r="C147" s="126"/>
      <c r="D147" s="126"/>
      <c r="E147" s="126">
        <f>E148</f>
        <v>0</v>
      </c>
      <c r="F147" s="126">
        <f aca="true" t="shared" si="32" ref="F147:L147">F148</f>
        <v>0</v>
      </c>
      <c r="G147" s="126">
        <f t="shared" si="32"/>
        <v>0</v>
      </c>
      <c r="H147" s="94">
        <f t="shared" si="32"/>
        <v>0</v>
      </c>
      <c r="I147" s="126">
        <f t="shared" si="32"/>
        <v>0</v>
      </c>
      <c r="J147" s="126">
        <f>J148</f>
        <v>0</v>
      </c>
      <c r="K147" s="126">
        <f>K148</f>
        <v>0</v>
      </c>
      <c r="L147" s="94">
        <f t="shared" si="32"/>
        <v>0</v>
      </c>
    </row>
    <row r="148" spans="1:12" ht="28.5" customHeight="1">
      <c r="A148" s="84">
        <v>3299</v>
      </c>
      <c r="B148" s="85" t="s">
        <v>26</v>
      </c>
      <c r="C148" s="127"/>
      <c r="D148" s="127"/>
      <c r="E148" s="127"/>
      <c r="F148" s="127"/>
      <c r="G148" s="127"/>
      <c r="H148" s="83"/>
      <c r="I148" s="127"/>
      <c r="J148" s="127"/>
      <c r="K148" s="127"/>
      <c r="L148" s="83"/>
    </row>
    <row r="149" spans="1:12" ht="12.75">
      <c r="A149" s="282" t="s">
        <v>84</v>
      </c>
      <c r="B149" s="283"/>
      <c r="C149" s="131">
        <v>25418</v>
      </c>
      <c r="D149" s="131">
        <v>25380</v>
      </c>
      <c r="E149" s="131">
        <v>4580</v>
      </c>
      <c r="F149" s="131">
        <f aca="true" t="shared" si="33" ref="F149:L149">F150</f>
        <v>0</v>
      </c>
      <c r="G149" s="131">
        <f t="shared" si="33"/>
        <v>0</v>
      </c>
      <c r="H149" s="104">
        <f t="shared" si="33"/>
        <v>0</v>
      </c>
      <c r="I149" s="131">
        <f t="shared" si="33"/>
        <v>0</v>
      </c>
      <c r="J149" s="131">
        <f>J150</f>
        <v>0</v>
      </c>
      <c r="K149" s="131">
        <f>K150</f>
        <v>20800</v>
      </c>
      <c r="L149" s="104">
        <f t="shared" si="33"/>
        <v>0</v>
      </c>
    </row>
    <row r="150" spans="1:12" ht="12.75">
      <c r="A150" s="97">
        <v>3</v>
      </c>
      <c r="B150" s="98" t="s">
        <v>17</v>
      </c>
      <c r="C150" s="130">
        <v>25418</v>
      </c>
      <c r="D150" s="130">
        <v>25380</v>
      </c>
      <c r="E150" s="130">
        <v>4580</v>
      </c>
      <c r="F150" s="130">
        <f aca="true" t="shared" si="34" ref="F150:L150">F151</f>
        <v>0</v>
      </c>
      <c r="G150" s="130">
        <f t="shared" si="34"/>
        <v>0</v>
      </c>
      <c r="H150" s="93">
        <f t="shared" si="34"/>
        <v>0</v>
      </c>
      <c r="I150" s="130">
        <f t="shared" si="34"/>
        <v>0</v>
      </c>
      <c r="J150" s="130">
        <f>J151</f>
        <v>0</v>
      </c>
      <c r="K150" s="130">
        <f>K151</f>
        <v>20800</v>
      </c>
      <c r="L150" s="93">
        <f t="shared" si="34"/>
        <v>0</v>
      </c>
    </row>
    <row r="151" spans="1:12" ht="12.75">
      <c r="A151" s="99">
        <v>32</v>
      </c>
      <c r="B151" s="100" t="s">
        <v>22</v>
      </c>
      <c r="C151" s="125">
        <v>25418</v>
      </c>
      <c r="D151" s="125">
        <v>25380</v>
      </c>
      <c r="E151" s="125">
        <v>4580</v>
      </c>
      <c r="F151" s="125">
        <f aca="true" t="shared" si="35" ref="F151:L151">F152+F154+F157</f>
        <v>0</v>
      </c>
      <c r="G151" s="125">
        <f t="shared" si="35"/>
        <v>0</v>
      </c>
      <c r="H151" s="80">
        <f t="shared" si="35"/>
        <v>0</v>
      </c>
      <c r="I151" s="125">
        <f t="shared" si="35"/>
        <v>0</v>
      </c>
      <c r="J151" s="125">
        <f t="shared" si="35"/>
        <v>0</v>
      </c>
      <c r="K151" s="125">
        <f t="shared" si="35"/>
        <v>20800</v>
      </c>
      <c r="L151" s="80">
        <f t="shared" si="35"/>
        <v>0</v>
      </c>
    </row>
    <row r="152" spans="1:12" ht="25.5">
      <c r="A152" s="101">
        <v>322</v>
      </c>
      <c r="B152" s="102" t="s">
        <v>24</v>
      </c>
      <c r="C152" s="126">
        <f aca="true" t="shared" si="36" ref="C149:C157">SUM(E152:K152)</f>
        <v>0</v>
      </c>
      <c r="D152" s="126"/>
      <c r="E152" s="126">
        <f>E153</f>
        <v>0</v>
      </c>
      <c r="F152" s="126">
        <f aca="true" t="shared" si="37" ref="F152:L152">F153</f>
        <v>0</v>
      </c>
      <c r="G152" s="126">
        <f t="shared" si="37"/>
        <v>0</v>
      </c>
      <c r="H152" s="94">
        <f t="shared" si="37"/>
        <v>0</v>
      </c>
      <c r="I152" s="126">
        <f t="shared" si="37"/>
        <v>0</v>
      </c>
      <c r="J152" s="126">
        <f>J153</f>
        <v>0</v>
      </c>
      <c r="K152" s="126">
        <f>K153</f>
        <v>0</v>
      </c>
      <c r="L152" s="94">
        <f t="shared" si="37"/>
        <v>0</v>
      </c>
    </row>
    <row r="153" spans="1:12" ht="25.5">
      <c r="A153" s="84">
        <v>3221</v>
      </c>
      <c r="B153" s="85" t="s">
        <v>45</v>
      </c>
      <c r="C153" s="127">
        <f t="shared" si="36"/>
        <v>0</v>
      </c>
      <c r="D153" s="127"/>
      <c r="E153" s="127"/>
      <c r="F153" s="127"/>
      <c r="G153" s="127"/>
      <c r="H153" s="83"/>
      <c r="I153" s="127"/>
      <c r="J153" s="127"/>
      <c r="K153" s="127"/>
      <c r="L153" s="83"/>
    </row>
    <row r="154" spans="1:13" ht="12.75">
      <c r="A154" s="101">
        <v>323</v>
      </c>
      <c r="B154" s="102" t="s">
        <v>25</v>
      </c>
      <c r="C154" s="126">
        <v>20800</v>
      </c>
      <c r="D154" s="126">
        <v>0</v>
      </c>
      <c r="E154" s="126"/>
      <c r="F154" s="126">
        <f aca="true" t="shared" si="38" ref="F154:L154">SUM(F155:F156)</f>
        <v>0</v>
      </c>
      <c r="G154" s="126">
        <f t="shared" si="38"/>
        <v>0</v>
      </c>
      <c r="H154" s="94">
        <f t="shared" si="38"/>
        <v>0</v>
      </c>
      <c r="I154" s="126">
        <f t="shared" si="38"/>
        <v>0</v>
      </c>
      <c r="J154" s="126">
        <f>SUM(J155:J156)</f>
        <v>0</v>
      </c>
      <c r="K154" s="126">
        <f>SUM(K155:K156)</f>
        <v>0</v>
      </c>
      <c r="L154" s="94">
        <f t="shared" si="38"/>
        <v>0</v>
      </c>
      <c r="M154" s="46"/>
    </row>
    <row r="155" spans="1:12" ht="12.75">
      <c r="A155" s="84">
        <v>3237</v>
      </c>
      <c r="B155" s="85" t="s">
        <v>55</v>
      </c>
      <c r="C155" s="127">
        <f t="shared" si="36"/>
        <v>0</v>
      </c>
      <c r="D155" s="127"/>
      <c r="E155" s="127"/>
      <c r="F155" s="127"/>
      <c r="G155" s="127"/>
      <c r="H155" s="83"/>
      <c r="I155" s="127"/>
      <c r="J155" s="127"/>
      <c r="K155" s="127"/>
      <c r="L155" s="83"/>
    </row>
    <row r="156" spans="1:12" ht="12.75">
      <c r="A156" s="84">
        <v>3239</v>
      </c>
      <c r="B156" s="85" t="s">
        <v>57</v>
      </c>
      <c r="C156" s="127">
        <v>20800</v>
      </c>
      <c r="D156" s="127">
        <v>0</v>
      </c>
      <c r="E156" s="127"/>
      <c r="F156" s="127"/>
      <c r="G156" s="127"/>
      <c r="H156" s="83"/>
      <c r="I156" s="127"/>
      <c r="J156" s="127"/>
      <c r="K156" s="127">
        <v>0</v>
      </c>
      <c r="L156" s="83"/>
    </row>
    <row r="157" spans="1:12" ht="25.5">
      <c r="A157" s="81">
        <v>329</v>
      </c>
      <c r="B157" s="82" t="s">
        <v>26</v>
      </c>
      <c r="C157" s="126">
        <v>4618</v>
      </c>
      <c r="D157" s="126">
        <v>25380</v>
      </c>
      <c r="E157" s="126">
        <v>4580</v>
      </c>
      <c r="F157" s="126">
        <f aca="true" t="shared" si="39" ref="F157:L157">F163</f>
        <v>0</v>
      </c>
      <c r="G157" s="126">
        <f t="shared" si="39"/>
        <v>0</v>
      </c>
      <c r="H157" s="94">
        <f t="shared" si="39"/>
        <v>0</v>
      </c>
      <c r="I157" s="126">
        <f t="shared" si="39"/>
        <v>0</v>
      </c>
      <c r="J157" s="126">
        <f>J163</f>
        <v>0</v>
      </c>
      <c r="K157" s="126">
        <v>20800</v>
      </c>
      <c r="L157" s="94">
        <f t="shared" si="39"/>
        <v>0</v>
      </c>
    </row>
    <row r="158" spans="1:12" ht="25.5">
      <c r="A158" s="84">
        <v>3299</v>
      </c>
      <c r="B158" s="85" t="s">
        <v>26</v>
      </c>
      <c r="C158" s="127">
        <v>4618</v>
      </c>
      <c r="D158" s="127">
        <v>25380</v>
      </c>
      <c r="E158" s="127">
        <v>4580</v>
      </c>
      <c r="F158" s="126"/>
      <c r="G158" s="126"/>
      <c r="H158" s="94"/>
      <c r="I158" s="126"/>
      <c r="J158" s="126"/>
      <c r="K158" s="126">
        <v>20800</v>
      </c>
      <c r="L158" s="94"/>
    </row>
    <row r="159" spans="1:12" ht="23.25" customHeight="1">
      <c r="A159" s="258" t="s">
        <v>163</v>
      </c>
      <c r="B159" s="259"/>
      <c r="C159" s="131"/>
      <c r="D159" s="131">
        <v>10000</v>
      </c>
      <c r="E159" s="131">
        <v>10000</v>
      </c>
      <c r="F159" s="131"/>
      <c r="G159" s="131"/>
      <c r="H159" s="104"/>
      <c r="I159" s="131"/>
      <c r="J159" s="131"/>
      <c r="K159" s="131"/>
      <c r="L159" s="94"/>
    </row>
    <row r="160" spans="1:12" ht="12.75">
      <c r="A160" s="97">
        <v>3</v>
      </c>
      <c r="B160" s="98" t="s">
        <v>17</v>
      </c>
      <c r="C160" s="97"/>
      <c r="D160" s="223">
        <v>10000</v>
      </c>
      <c r="E160" s="124">
        <v>10000</v>
      </c>
      <c r="F160" s="98"/>
      <c r="G160" s="97"/>
      <c r="H160" s="98"/>
      <c r="I160" s="97"/>
      <c r="J160" s="98"/>
      <c r="K160" s="97"/>
      <c r="L160" s="94"/>
    </row>
    <row r="161" spans="1:12" ht="12.75">
      <c r="A161" s="99">
        <v>32</v>
      </c>
      <c r="B161" s="100" t="s">
        <v>22</v>
      </c>
      <c r="C161" s="100"/>
      <c r="D161" s="225">
        <v>10000</v>
      </c>
      <c r="E161" s="225">
        <v>10000</v>
      </c>
      <c r="F161" s="100"/>
      <c r="G161" s="100"/>
      <c r="H161" s="100"/>
      <c r="I161" s="100"/>
      <c r="J161" s="100"/>
      <c r="K161" s="100"/>
      <c r="L161" s="94"/>
    </row>
    <row r="162" spans="1:12" ht="21.75" customHeight="1">
      <c r="A162" s="101">
        <v>322</v>
      </c>
      <c r="B162" s="102" t="s">
        <v>24</v>
      </c>
      <c r="C162" s="102"/>
      <c r="D162" s="230">
        <v>10000</v>
      </c>
      <c r="E162" s="230">
        <v>10000</v>
      </c>
      <c r="F162" s="102"/>
      <c r="G162" s="102"/>
      <c r="H162" s="102"/>
      <c r="I162" s="102"/>
      <c r="J162" s="102"/>
      <c r="K162" s="102"/>
      <c r="L162" s="94"/>
    </row>
    <row r="163" spans="1:12" ht="26.25" customHeight="1">
      <c r="A163" s="84">
        <v>3299</v>
      </c>
      <c r="B163" s="85" t="s">
        <v>26</v>
      </c>
      <c r="C163" s="127" t="s">
        <v>111</v>
      </c>
      <c r="D163" s="127">
        <v>10000</v>
      </c>
      <c r="E163" s="127">
        <v>10000</v>
      </c>
      <c r="F163" s="127"/>
      <c r="G163" s="127"/>
      <c r="H163" s="83"/>
      <c r="I163" s="127"/>
      <c r="J163" s="127"/>
      <c r="K163" s="127"/>
      <c r="L163" s="83"/>
    </row>
    <row r="164" spans="1:12" ht="16.5" customHeight="1">
      <c r="A164" s="282" t="s">
        <v>94</v>
      </c>
      <c r="B164" s="283"/>
      <c r="C164" s="131">
        <f aca="true" t="shared" si="40" ref="C164:C173">SUM(E164:K164)</f>
        <v>20000</v>
      </c>
      <c r="D164" s="131">
        <v>20000</v>
      </c>
      <c r="E164" s="131">
        <f aca="true" t="shared" si="41" ref="E164:L165">E165</f>
        <v>0</v>
      </c>
      <c r="F164" s="131">
        <f t="shared" si="41"/>
        <v>0</v>
      </c>
      <c r="G164" s="131">
        <v>20000</v>
      </c>
      <c r="H164" s="104">
        <f t="shared" si="41"/>
        <v>0</v>
      </c>
      <c r="I164" s="131">
        <f t="shared" si="41"/>
        <v>0</v>
      </c>
      <c r="J164" s="131">
        <f>J165</f>
        <v>0</v>
      </c>
      <c r="K164" s="131">
        <f>K165</f>
        <v>0</v>
      </c>
      <c r="L164" s="104">
        <f t="shared" si="41"/>
        <v>0</v>
      </c>
    </row>
    <row r="165" spans="1:12" ht="15" customHeight="1">
      <c r="A165" s="97">
        <v>3</v>
      </c>
      <c r="B165" s="98" t="s">
        <v>17</v>
      </c>
      <c r="C165" s="130">
        <f t="shared" si="40"/>
        <v>20000</v>
      </c>
      <c r="D165" s="130">
        <v>20000</v>
      </c>
      <c r="E165" s="130">
        <f t="shared" si="41"/>
        <v>0</v>
      </c>
      <c r="F165" s="130">
        <f t="shared" si="41"/>
        <v>0</v>
      </c>
      <c r="G165" s="130">
        <v>20000</v>
      </c>
      <c r="H165" s="93">
        <f t="shared" si="41"/>
        <v>0</v>
      </c>
      <c r="I165" s="130">
        <f t="shared" si="41"/>
        <v>0</v>
      </c>
      <c r="J165" s="130">
        <f>J166</f>
        <v>0</v>
      </c>
      <c r="K165" s="130">
        <f>K166</f>
        <v>0</v>
      </c>
      <c r="L165" s="93">
        <f t="shared" si="41"/>
        <v>0</v>
      </c>
    </row>
    <row r="166" spans="1:12" ht="15" customHeight="1">
      <c r="A166" s="99">
        <v>32</v>
      </c>
      <c r="B166" s="100" t="s">
        <v>22</v>
      </c>
      <c r="C166" s="125">
        <f t="shared" si="40"/>
        <v>20000</v>
      </c>
      <c r="D166" s="125">
        <v>20000</v>
      </c>
      <c r="E166" s="125">
        <f aca="true" t="shared" si="42" ref="E166:K166">E167+E169+E172</f>
        <v>0</v>
      </c>
      <c r="F166" s="125">
        <f t="shared" si="42"/>
        <v>0</v>
      </c>
      <c r="G166" s="125">
        <v>20000</v>
      </c>
      <c r="H166" s="80">
        <f t="shared" si="42"/>
        <v>0</v>
      </c>
      <c r="I166" s="125">
        <f t="shared" si="42"/>
        <v>0</v>
      </c>
      <c r="J166" s="125">
        <f t="shared" si="42"/>
        <v>0</v>
      </c>
      <c r="K166" s="125">
        <f t="shared" si="42"/>
        <v>0</v>
      </c>
      <c r="L166" s="80">
        <f>L167+L169+L172</f>
        <v>0</v>
      </c>
    </row>
    <row r="167" spans="1:12" ht="14.25" customHeight="1">
      <c r="A167" s="101">
        <v>322</v>
      </c>
      <c r="B167" s="102" t="s">
        <v>24</v>
      </c>
      <c r="C167" s="126">
        <f t="shared" si="40"/>
        <v>0</v>
      </c>
      <c r="D167" s="126">
        <v>0</v>
      </c>
      <c r="E167" s="126">
        <f>E168</f>
        <v>0</v>
      </c>
      <c r="F167" s="126">
        <f aca="true" t="shared" si="43" ref="F167:L167">F168</f>
        <v>0</v>
      </c>
      <c r="G167" s="126">
        <f t="shared" si="43"/>
        <v>0</v>
      </c>
      <c r="H167" s="94">
        <f t="shared" si="43"/>
        <v>0</v>
      </c>
      <c r="I167" s="126">
        <f t="shared" si="43"/>
        <v>0</v>
      </c>
      <c r="J167" s="126">
        <f>J168</f>
        <v>0</v>
      </c>
      <c r="K167" s="126">
        <f>K168</f>
        <v>0</v>
      </c>
      <c r="L167" s="94">
        <f t="shared" si="43"/>
        <v>0</v>
      </c>
    </row>
    <row r="168" spans="1:12" ht="15" customHeight="1">
      <c r="A168" s="84">
        <v>3221</v>
      </c>
      <c r="B168" s="85" t="s">
        <v>45</v>
      </c>
      <c r="C168" s="127">
        <f t="shared" si="40"/>
        <v>0</v>
      </c>
      <c r="D168" s="127">
        <v>0</v>
      </c>
      <c r="E168" s="127"/>
      <c r="F168" s="127"/>
      <c r="G168" s="127"/>
      <c r="H168" s="83"/>
      <c r="I168" s="127"/>
      <c r="J168" s="127"/>
      <c r="K168" s="127"/>
      <c r="L168" s="83"/>
    </row>
    <row r="169" spans="1:12" ht="15" customHeight="1">
      <c r="A169" s="101">
        <v>323</v>
      </c>
      <c r="B169" s="102" t="s">
        <v>25</v>
      </c>
      <c r="C169" s="126">
        <f t="shared" si="40"/>
        <v>0</v>
      </c>
      <c r="D169" s="126">
        <v>0</v>
      </c>
      <c r="E169" s="126">
        <f aca="true" t="shared" si="44" ref="E169:L169">SUM(E170:E171)</f>
        <v>0</v>
      </c>
      <c r="F169" s="126">
        <f t="shared" si="44"/>
        <v>0</v>
      </c>
      <c r="G169" s="126">
        <f t="shared" si="44"/>
        <v>0</v>
      </c>
      <c r="H169" s="94">
        <f t="shared" si="44"/>
        <v>0</v>
      </c>
      <c r="I169" s="126">
        <f t="shared" si="44"/>
        <v>0</v>
      </c>
      <c r="J169" s="126">
        <f t="shared" si="44"/>
        <v>0</v>
      </c>
      <c r="K169" s="126">
        <f t="shared" si="44"/>
        <v>0</v>
      </c>
      <c r="L169" s="94">
        <f t="shared" si="44"/>
        <v>0</v>
      </c>
    </row>
    <row r="170" spans="1:12" ht="12.75" customHeight="1">
      <c r="A170" s="84">
        <v>3237</v>
      </c>
      <c r="B170" s="85" t="s">
        <v>55</v>
      </c>
      <c r="C170" s="127">
        <f t="shared" si="40"/>
        <v>0</v>
      </c>
      <c r="D170" s="127">
        <v>0</v>
      </c>
      <c r="E170" s="127"/>
      <c r="F170" s="127"/>
      <c r="G170" s="127"/>
      <c r="H170" s="83"/>
      <c r="I170" s="127"/>
      <c r="J170" s="127"/>
      <c r="K170" s="127"/>
      <c r="L170" s="83"/>
    </row>
    <row r="171" spans="1:12" ht="13.5" customHeight="1">
      <c r="A171" s="84">
        <v>3239</v>
      </c>
      <c r="B171" s="85" t="s">
        <v>57</v>
      </c>
      <c r="C171" s="127">
        <f t="shared" si="40"/>
        <v>0</v>
      </c>
      <c r="D171" s="127">
        <v>0</v>
      </c>
      <c r="E171" s="127"/>
      <c r="F171" s="127"/>
      <c r="G171" s="127"/>
      <c r="H171" s="83"/>
      <c r="I171" s="127"/>
      <c r="J171" s="127"/>
      <c r="K171" s="127"/>
      <c r="L171" s="83"/>
    </row>
    <row r="172" spans="1:12" ht="25.5" customHeight="1">
      <c r="A172" s="81">
        <v>329</v>
      </c>
      <c r="B172" s="82" t="s">
        <v>26</v>
      </c>
      <c r="C172" s="126">
        <f t="shared" si="40"/>
        <v>20000</v>
      </c>
      <c r="D172" s="126">
        <v>20000</v>
      </c>
      <c r="E172" s="126">
        <f>E173</f>
        <v>0</v>
      </c>
      <c r="F172" s="126">
        <f aca="true" t="shared" si="45" ref="F172:L172">F173</f>
        <v>0</v>
      </c>
      <c r="G172" s="126">
        <v>20000</v>
      </c>
      <c r="H172" s="94">
        <f t="shared" si="45"/>
        <v>0</v>
      </c>
      <c r="I172" s="126">
        <f t="shared" si="45"/>
        <v>0</v>
      </c>
      <c r="J172" s="126">
        <f>J173</f>
        <v>0</v>
      </c>
      <c r="K172" s="126">
        <f>K173</f>
        <v>0</v>
      </c>
      <c r="L172" s="94">
        <f t="shared" si="45"/>
        <v>0</v>
      </c>
    </row>
    <row r="173" spans="1:12" ht="20.25" customHeight="1">
      <c r="A173" s="84">
        <v>3299</v>
      </c>
      <c r="B173" s="85" t="s">
        <v>26</v>
      </c>
      <c r="C173" s="127">
        <f t="shared" si="40"/>
        <v>20000</v>
      </c>
      <c r="D173" s="127">
        <v>20000</v>
      </c>
      <c r="E173" s="127"/>
      <c r="F173" s="127"/>
      <c r="G173" s="127">
        <v>20000</v>
      </c>
      <c r="H173" s="83"/>
      <c r="I173" s="127"/>
      <c r="J173" s="127"/>
      <c r="K173" s="127"/>
      <c r="L173" s="83"/>
    </row>
    <row r="174" spans="1:12" ht="16.5" customHeight="1">
      <c r="A174" s="150" t="s">
        <v>95</v>
      </c>
      <c r="B174" s="151"/>
      <c r="C174" s="131">
        <v>0</v>
      </c>
      <c r="D174" s="131">
        <v>15000</v>
      </c>
      <c r="E174" s="131"/>
      <c r="F174" s="131">
        <f aca="true" t="shared" si="46" ref="F174:L175">F175</f>
        <v>0</v>
      </c>
      <c r="G174" s="131">
        <f t="shared" si="46"/>
        <v>0</v>
      </c>
      <c r="H174" s="131">
        <f t="shared" si="46"/>
        <v>15000</v>
      </c>
      <c r="I174" s="131">
        <f t="shared" si="46"/>
        <v>0</v>
      </c>
      <c r="J174" s="131">
        <f>J175</f>
        <v>0</v>
      </c>
      <c r="K174" s="131">
        <f>K175</f>
        <v>0</v>
      </c>
      <c r="L174" s="104">
        <f t="shared" si="46"/>
        <v>0</v>
      </c>
    </row>
    <row r="175" spans="1:12" ht="12.75" customHeight="1">
      <c r="A175" s="97">
        <v>3</v>
      </c>
      <c r="B175" s="98" t="s">
        <v>17</v>
      </c>
      <c r="C175" s="130">
        <v>0</v>
      </c>
      <c r="D175" s="130">
        <v>15000</v>
      </c>
      <c r="E175" s="130"/>
      <c r="F175" s="130">
        <f t="shared" si="46"/>
        <v>0</v>
      </c>
      <c r="G175" s="130">
        <f t="shared" si="46"/>
        <v>0</v>
      </c>
      <c r="H175" s="130">
        <f t="shared" si="46"/>
        <v>15000</v>
      </c>
      <c r="I175" s="130">
        <f t="shared" si="46"/>
        <v>0</v>
      </c>
      <c r="J175" s="130">
        <f>J176</f>
        <v>0</v>
      </c>
      <c r="K175" s="130">
        <f>K176</f>
        <v>0</v>
      </c>
      <c r="L175" s="93">
        <f t="shared" si="46"/>
        <v>0</v>
      </c>
    </row>
    <row r="176" spans="1:12" ht="12.75" customHeight="1">
      <c r="A176" s="99">
        <v>32</v>
      </c>
      <c r="B176" s="100" t="s">
        <v>22</v>
      </c>
      <c r="C176" s="125">
        <v>0</v>
      </c>
      <c r="D176" s="125">
        <v>15000</v>
      </c>
      <c r="E176" s="125"/>
      <c r="F176" s="125">
        <f aca="true" t="shared" si="47" ref="F176:K176">F177+F179+F182</f>
        <v>0</v>
      </c>
      <c r="G176" s="125">
        <f t="shared" si="47"/>
        <v>0</v>
      </c>
      <c r="H176" s="125">
        <f t="shared" si="47"/>
        <v>15000</v>
      </c>
      <c r="I176" s="125">
        <f t="shared" si="47"/>
        <v>0</v>
      </c>
      <c r="J176" s="125">
        <f t="shared" si="47"/>
        <v>0</v>
      </c>
      <c r="K176" s="125">
        <f t="shared" si="47"/>
        <v>0</v>
      </c>
      <c r="L176" s="80">
        <f>L177+L179+L182</f>
        <v>0</v>
      </c>
    </row>
    <row r="177" spans="1:12" ht="12.75" customHeight="1">
      <c r="A177" s="101">
        <v>322</v>
      </c>
      <c r="B177" s="102" t="s">
        <v>24</v>
      </c>
      <c r="C177" s="126">
        <f>SUM(E177:K177)</f>
        <v>0</v>
      </c>
      <c r="D177" s="126">
        <v>0</v>
      </c>
      <c r="E177" s="126">
        <f>E178</f>
        <v>0</v>
      </c>
      <c r="F177" s="126">
        <f aca="true" t="shared" si="48" ref="F177:L177">F178</f>
        <v>0</v>
      </c>
      <c r="G177" s="126">
        <f t="shared" si="48"/>
        <v>0</v>
      </c>
      <c r="H177" s="94">
        <f t="shared" si="48"/>
        <v>0</v>
      </c>
      <c r="I177" s="126">
        <f t="shared" si="48"/>
        <v>0</v>
      </c>
      <c r="J177" s="126">
        <f>J178</f>
        <v>0</v>
      </c>
      <c r="K177" s="126">
        <f>K178</f>
        <v>0</v>
      </c>
      <c r="L177" s="94">
        <f t="shared" si="48"/>
        <v>0</v>
      </c>
    </row>
    <row r="178" spans="1:12" ht="12.75" customHeight="1">
      <c r="A178" s="84">
        <v>3221</v>
      </c>
      <c r="B178" s="85" t="s">
        <v>45</v>
      </c>
      <c r="C178" s="127">
        <f>SUM(E178:K178)</f>
        <v>0</v>
      </c>
      <c r="D178" s="127">
        <v>0</v>
      </c>
      <c r="E178" s="127"/>
      <c r="F178" s="127"/>
      <c r="G178" s="127"/>
      <c r="H178" s="83"/>
      <c r="I178" s="127"/>
      <c r="J178" s="127"/>
      <c r="K178" s="127"/>
      <c r="L178" s="83"/>
    </row>
    <row r="179" spans="1:12" ht="12.75" customHeight="1">
      <c r="A179" s="101">
        <v>323</v>
      </c>
      <c r="B179" s="102" t="s">
        <v>25</v>
      </c>
      <c r="C179" s="126">
        <f>SUM(E179:K179)</f>
        <v>0</v>
      </c>
      <c r="D179" s="126">
        <v>0</v>
      </c>
      <c r="E179" s="126">
        <f aca="true" t="shared" si="49" ref="E179:K179">SUM(E180:E181)</f>
        <v>0</v>
      </c>
      <c r="F179" s="126">
        <f t="shared" si="49"/>
        <v>0</v>
      </c>
      <c r="G179" s="126">
        <f t="shared" si="49"/>
        <v>0</v>
      </c>
      <c r="H179" s="94">
        <f t="shared" si="49"/>
        <v>0</v>
      </c>
      <c r="I179" s="126">
        <f t="shared" si="49"/>
        <v>0</v>
      </c>
      <c r="J179" s="126">
        <f t="shared" si="49"/>
        <v>0</v>
      </c>
      <c r="K179" s="126">
        <f t="shared" si="49"/>
        <v>0</v>
      </c>
      <c r="L179" s="94">
        <f>SUM(L180:L181)</f>
        <v>0</v>
      </c>
    </row>
    <row r="180" spans="1:12" ht="12.75" customHeight="1">
      <c r="A180" s="84">
        <v>3237</v>
      </c>
      <c r="B180" s="85" t="s">
        <v>55</v>
      </c>
      <c r="C180" s="127">
        <f>SUM(E180:K180)</f>
        <v>0</v>
      </c>
      <c r="D180" s="127">
        <v>0</v>
      </c>
      <c r="E180" s="127"/>
      <c r="F180" s="127"/>
      <c r="G180" s="127"/>
      <c r="H180" s="83"/>
      <c r="I180" s="127"/>
      <c r="J180" s="127"/>
      <c r="K180" s="127"/>
      <c r="L180" s="83"/>
    </row>
    <row r="181" spans="1:12" ht="12.75" customHeight="1">
      <c r="A181" s="84">
        <v>3239</v>
      </c>
      <c r="B181" s="85" t="s">
        <v>57</v>
      </c>
      <c r="C181" s="127">
        <f>SUM(E181:K181)</f>
        <v>0</v>
      </c>
      <c r="D181" s="127">
        <v>0</v>
      </c>
      <c r="E181" s="127"/>
      <c r="F181" s="127"/>
      <c r="G181" s="127"/>
      <c r="H181" s="83"/>
      <c r="I181" s="127"/>
      <c r="J181" s="127"/>
      <c r="K181" s="127"/>
      <c r="L181" s="83"/>
    </row>
    <row r="182" spans="1:12" ht="12.75" customHeight="1">
      <c r="A182" s="81">
        <v>329</v>
      </c>
      <c r="B182" s="82" t="s">
        <v>26</v>
      </c>
      <c r="C182" s="126">
        <v>0</v>
      </c>
      <c r="D182" s="126">
        <v>15000</v>
      </c>
      <c r="E182" s="126"/>
      <c r="F182" s="126">
        <f aca="true" t="shared" si="50" ref="F182:L182">F183</f>
        <v>0</v>
      </c>
      <c r="G182" s="126">
        <f t="shared" si="50"/>
        <v>0</v>
      </c>
      <c r="H182" s="126">
        <v>15000</v>
      </c>
      <c r="I182" s="126">
        <f t="shared" si="50"/>
        <v>0</v>
      </c>
      <c r="J182" s="126">
        <f>J183</f>
        <v>0</v>
      </c>
      <c r="K182" s="126">
        <f>K183</f>
        <v>0</v>
      </c>
      <c r="L182" s="94">
        <f t="shared" si="50"/>
        <v>0</v>
      </c>
    </row>
    <row r="183" spans="1:12" ht="27" customHeight="1">
      <c r="A183" s="84">
        <v>3299</v>
      </c>
      <c r="B183" s="85" t="s">
        <v>26</v>
      </c>
      <c r="C183" s="127">
        <v>0</v>
      </c>
      <c r="D183" s="127">
        <v>15000</v>
      </c>
      <c r="E183" s="127"/>
      <c r="F183" s="127"/>
      <c r="G183" s="127"/>
      <c r="H183" s="127">
        <v>15000</v>
      </c>
      <c r="I183" s="127"/>
      <c r="J183" s="127"/>
      <c r="K183" s="127"/>
      <c r="L183" s="83"/>
    </row>
    <row r="184" spans="1:12" ht="55.5" customHeight="1">
      <c r="A184" s="265" t="s">
        <v>127</v>
      </c>
      <c r="B184" s="266"/>
      <c r="C184" s="131">
        <v>183550</v>
      </c>
      <c r="D184" s="131">
        <v>194199.61</v>
      </c>
      <c r="E184" s="131">
        <v>194199.61</v>
      </c>
      <c r="F184" s="131">
        <f aca="true" t="shared" si="51" ref="F184:L184">F185</f>
        <v>0</v>
      </c>
      <c r="G184" s="131">
        <f t="shared" si="51"/>
        <v>0</v>
      </c>
      <c r="H184" s="104">
        <f t="shared" si="51"/>
        <v>0</v>
      </c>
      <c r="I184" s="131">
        <f t="shared" si="51"/>
        <v>0</v>
      </c>
      <c r="J184" s="131">
        <f>J185</f>
        <v>0</v>
      </c>
      <c r="K184" s="131">
        <f>K185</f>
        <v>0</v>
      </c>
      <c r="L184" s="104">
        <f t="shared" si="51"/>
        <v>0</v>
      </c>
    </row>
    <row r="185" spans="1:12" ht="12.75" customHeight="1">
      <c r="A185" s="97">
        <v>3</v>
      </c>
      <c r="B185" s="98" t="s">
        <v>17</v>
      </c>
      <c r="C185" s="130">
        <v>183550</v>
      </c>
      <c r="D185" s="130">
        <v>194199.61</v>
      </c>
      <c r="E185" s="130">
        <v>194199.61</v>
      </c>
      <c r="F185" s="130">
        <f aca="true" t="shared" si="52" ref="F185:K185">F186+F194</f>
        <v>0</v>
      </c>
      <c r="G185" s="130">
        <f t="shared" si="52"/>
        <v>0</v>
      </c>
      <c r="H185" s="93">
        <f t="shared" si="52"/>
        <v>0</v>
      </c>
      <c r="I185" s="130">
        <f t="shared" si="52"/>
        <v>0</v>
      </c>
      <c r="J185" s="130">
        <f t="shared" si="52"/>
        <v>0</v>
      </c>
      <c r="K185" s="130">
        <f t="shared" si="52"/>
        <v>0</v>
      </c>
      <c r="L185" s="93">
        <f>L186+L193</f>
        <v>0</v>
      </c>
    </row>
    <row r="186" spans="1:12" ht="12.75" customHeight="1">
      <c r="A186" s="78">
        <v>31</v>
      </c>
      <c r="B186" s="79" t="s">
        <v>18</v>
      </c>
      <c r="C186" s="125">
        <v>165550</v>
      </c>
      <c r="D186" s="125">
        <v>169918.93</v>
      </c>
      <c r="E186" s="125">
        <v>168918.93</v>
      </c>
      <c r="F186" s="125">
        <f aca="true" t="shared" si="53" ref="F186:K186">F187+F191</f>
        <v>0</v>
      </c>
      <c r="G186" s="125">
        <f t="shared" si="53"/>
        <v>0</v>
      </c>
      <c r="H186" s="80">
        <f t="shared" si="53"/>
        <v>0</v>
      </c>
      <c r="I186" s="125">
        <f t="shared" si="53"/>
        <v>0</v>
      </c>
      <c r="J186" s="125">
        <f t="shared" si="53"/>
        <v>0</v>
      </c>
      <c r="K186" s="125">
        <f t="shared" si="53"/>
        <v>0</v>
      </c>
      <c r="L186" s="80">
        <f>L187+L190</f>
        <v>0</v>
      </c>
    </row>
    <row r="187" spans="1:12" ht="12.75" customHeight="1">
      <c r="A187" s="81">
        <v>311</v>
      </c>
      <c r="B187" s="82" t="s">
        <v>19</v>
      </c>
      <c r="C187" s="126">
        <v>141000</v>
      </c>
      <c r="D187" s="126">
        <v>141426.74</v>
      </c>
      <c r="E187" s="126">
        <v>141426.74</v>
      </c>
      <c r="F187" s="126">
        <f aca="true" t="shared" si="54" ref="F187:K187">F188</f>
        <v>0</v>
      </c>
      <c r="G187" s="126">
        <f t="shared" si="54"/>
        <v>0</v>
      </c>
      <c r="H187" s="94">
        <f t="shared" si="54"/>
        <v>0</v>
      </c>
      <c r="I187" s="126">
        <f t="shared" si="54"/>
        <v>0</v>
      </c>
      <c r="J187" s="126">
        <f t="shared" si="54"/>
        <v>0</v>
      </c>
      <c r="K187" s="126">
        <f t="shared" si="54"/>
        <v>0</v>
      </c>
      <c r="L187" s="94">
        <f>L188</f>
        <v>0</v>
      </c>
    </row>
    <row r="188" spans="1:12" ht="12.75" customHeight="1">
      <c r="A188" s="84">
        <v>3111</v>
      </c>
      <c r="B188" s="85" t="s">
        <v>36</v>
      </c>
      <c r="C188" s="127">
        <v>141000</v>
      </c>
      <c r="D188" s="127">
        <v>141426.74</v>
      </c>
      <c r="E188" s="127">
        <v>141426.74</v>
      </c>
      <c r="F188" s="127"/>
      <c r="G188" s="127"/>
      <c r="H188" s="83"/>
      <c r="I188" s="127"/>
      <c r="J188" s="127"/>
      <c r="K188" s="127"/>
      <c r="L188" s="83"/>
    </row>
    <row r="189" spans="1:12" ht="12.75" customHeight="1">
      <c r="A189" s="81">
        <v>312</v>
      </c>
      <c r="B189" s="82" t="s">
        <v>20</v>
      </c>
      <c r="C189" s="126">
        <v>0</v>
      </c>
      <c r="D189" s="126">
        <v>4166.8</v>
      </c>
      <c r="E189" s="126">
        <v>4166.8</v>
      </c>
      <c r="F189" s="81"/>
      <c r="G189" s="81"/>
      <c r="H189" s="81"/>
      <c r="I189" s="81"/>
      <c r="J189" s="81"/>
      <c r="K189" s="81"/>
      <c r="L189" s="83"/>
    </row>
    <row r="190" spans="1:12" ht="12.75" customHeight="1">
      <c r="A190" s="84">
        <v>3121</v>
      </c>
      <c r="B190" s="85" t="s">
        <v>20</v>
      </c>
      <c r="C190" s="127">
        <v>0</v>
      </c>
      <c r="D190" s="127">
        <v>4166.8</v>
      </c>
      <c r="E190" s="127">
        <v>4166.8</v>
      </c>
      <c r="F190" s="127"/>
      <c r="G190" s="127"/>
      <c r="H190" s="83"/>
      <c r="I190" s="127"/>
      <c r="J190" s="127"/>
      <c r="K190" s="127"/>
      <c r="L190" s="94">
        <f>SUM(L191:L192)</f>
        <v>0</v>
      </c>
    </row>
    <row r="191" spans="1:12" ht="16.5" customHeight="1">
      <c r="A191" s="81">
        <v>313</v>
      </c>
      <c r="B191" s="82" t="s">
        <v>21</v>
      </c>
      <c r="C191" s="126">
        <v>24550</v>
      </c>
      <c r="D191" s="126">
        <v>24325.39</v>
      </c>
      <c r="E191" s="126">
        <v>24325.39</v>
      </c>
      <c r="F191" s="126">
        <f aca="true" t="shared" si="55" ref="F191:K191">SUM(F192:F193)</f>
        <v>0</v>
      </c>
      <c r="G191" s="126">
        <f t="shared" si="55"/>
        <v>0</v>
      </c>
      <c r="H191" s="94">
        <f t="shared" si="55"/>
        <v>0</v>
      </c>
      <c r="I191" s="126">
        <f t="shared" si="55"/>
        <v>0</v>
      </c>
      <c r="J191" s="126">
        <f t="shared" si="55"/>
        <v>0</v>
      </c>
      <c r="K191" s="126">
        <f t="shared" si="55"/>
        <v>0</v>
      </c>
      <c r="L191" s="83"/>
    </row>
    <row r="192" spans="1:12" ht="27.75" customHeight="1">
      <c r="A192" s="84">
        <v>3132</v>
      </c>
      <c r="B192" s="85" t="s">
        <v>39</v>
      </c>
      <c r="C192" s="127">
        <v>22150</v>
      </c>
      <c r="D192" s="127">
        <v>21921.18</v>
      </c>
      <c r="E192" s="127">
        <v>21921.18</v>
      </c>
      <c r="F192" s="127"/>
      <c r="G192" s="127"/>
      <c r="H192" s="83"/>
      <c r="I192" s="127"/>
      <c r="J192" s="127"/>
      <c r="K192" s="127"/>
      <c r="L192" s="83"/>
    </row>
    <row r="193" spans="1:12" ht="12.75" customHeight="1">
      <c r="A193" s="84">
        <v>3133</v>
      </c>
      <c r="B193" s="85" t="s">
        <v>98</v>
      </c>
      <c r="C193" s="127">
        <v>2400</v>
      </c>
      <c r="D193" s="127">
        <v>2404.21</v>
      </c>
      <c r="E193" s="127">
        <v>2404.21</v>
      </c>
      <c r="F193" s="127"/>
      <c r="G193" s="127"/>
      <c r="H193" s="83"/>
      <c r="I193" s="127"/>
      <c r="J193" s="127"/>
      <c r="K193" s="127"/>
      <c r="L193" s="80">
        <f>L194</f>
        <v>0</v>
      </c>
    </row>
    <row r="194" spans="1:12" ht="12.75" customHeight="1">
      <c r="A194" s="78">
        <v>32</v>
      </c>
      <c r="B194" s="79" t="s">
        <v>22</v>
      </c>
      <c r="C194" s="125">
        <v>18000</v>
      </c>
      <c r="D194" s="125">
        <v>24280.68</v>
      </c>
      <c r="E194" s="125">
        <v>24280.68</v>
      </c>
      <c r="F194" s="125">
        <f aca="true" t="shared" si="56" ref="F194:K194">F195</f>
        <v>0</v>
      </c>
      <c r="G194" s="125">
        <f t="shared" si="56"/>
        <v>0</v>
      </c>
      <c r="H194" s="80">
        <f t="shared" si="56"/>
        <v>0</v>
      </c>
      <c r="I194" s="125">
        <f t="shared" si="56"/>
        <v>0</v>
      </c>
      <c r="J194" s="125">
        <f t="shared" si="56"/>
        <v>0</v>
      </c>
      <c r="K194" s="125">
        <f t="shared" si="56"/>
        <v>0</v>
      </c>
      <c r="L194" s="94">
        <f>L196</f>
        <v>0</v>
      </c>
    </row>
    <row r="195" spans="1:12" ht="12.75" customHeight="1">
      <c r="A195" s="81">
        <v>321</v>
      </c>
      <c r="B195" s="82" t="s">
        <v>23</v>
      </c>
      <c r="C195" s="126">
        <f>SUM(E194:L194)</f>
        <v>24280.68</v>
      </c>
      <c r="D195" s="126">
        <v>24280.68</v>
      </c>
      <c r="E195" s="126">
        <v>24280.68</v>
      </c>
      <c r="F195" s="126">
        <f aca="true" t="shared" si="57" ref="F195:K195">F196+F197</f>
        <v>0</v>
      </c>
      <c r="G195" s="126">
        <f t="shared" si="57"/>
        <v>0</v>
      </c>
      <c r="H195" s="94">
        <f t="shared" si="57"/>
        <v>0</v>
      </c>
      <c r="I195" s="126">
        <f t="shared" si="57"/>
        <v>0</v>
      </c>
      <c r="J195" s="126">
        <f t="shared" si="57"/>
        <v>0</v>
      </c>
      <c r="K195" s="126">
        <f t="shared" si="57"/>
        <v>0</v>
      </c>
      <c r="L195" s="94"/>
    </row>
    <row r="196" spans="1:12" ht="12.75" customHeight="1">
      <c r="A196" s="84">
        <v>3211</v>
      </c>
      <c r="B196" s="85" t="s">
        <v>41</v>
      </c>
      <c r="C196" s="127">
        <v>2400</v>
      </c>
      <c r="D196" s="127">
        <v>1020</v>
      </c>
      <c r="E196" s="127">
        <v>1020</v>
      </c>
      <c r="F196" s="126"/>
      <c r="G196" s="126"/>
      <c r="H196" s="94"/>
      <c r="I196" s="126"/>
      <c r="J196" s="126"/>
      <c r="K196" s="126"/>
      <c r="L196" s="83"/>
    </row>
    <row r="197" spans="1:22" ht="13.5" customHeight="1">
      <c r="A197" s="84">
        <v>3212</v>
      </c>
      <c r="B197" s="85" t="s">
        <v>42</v>
      </c>
      <c r="C197" s="127">
        <v>15600</v>
      </c>
      <c r="D197" s="127">
        <v>23260.68</v>
      </c>
      <c r="E197" s="127">
        <v>23260.68</v>
      </c>
      <c r="F197" s="127"/>
      <c r="G197" s="127"/>
      <c r="H197" s="83"/>
      <c r="I197" s="127"/>
      <c r="J197" s="127"/>
      <c r="K197" s="127"/>
      <c r="L197" s="162"/>
      <c r="V197" s="5"/>
    </row>
    <row r="198" spans="1:22" ht="13.5" customHeight="1">
      <c r="A198" s="84"/>
      <c r="B198" s="85"/>
      <c r="C198" s="127"/>
      <c r="D198" s="127"/>
      <c r="E198" s="127"/>
      <c r="F198" s="127"/>
      <c r="G198" s="127"/>
      <c r="H198" s="83"/>
      <c r="I198" s="127"/>
      <c r="J198" s="127"/>
      <c r="K198" s="127"/>
      <c r="L198" s="162"/>
      <c r="V198" s="5"/>
    </row>
    <row r="199" spans="1:12" ht="27.75" customHeight="1">
      <c r="A199" s="265" t="s">
        <v>155</v>
      </c>
      <c r="B199" s="266" t="s">
        <v>146</v>
      </c>
      <c r="C199" s="131">
        <v>48763</v>
      </c>
      <c r="D199" s="131">
        <v>27087.85</v>
      </c>
      <c r="E199" s="131">
        <v>27087.85</v>
      </c>
      <c r="F199" s="131"/>
      <c r="G199" s="131"/>
      <c r="H199" s="104"/>
      <c r="I199" s="131"/>
      <c r="J199" s="131"/>
      <c r="K199" s="131"/>
      <c r="L199" s="83"/>
    </row>
    <row r="200" spans="1:12" ht="24.75" customHeight="1">
      <c r="A200" s="78">
        <v>3723</v>
      </c>
      <c r="B200" s="79" t="s">
        <v>149</v>
      </c>
      <c r="C200" s="125">
        <v>48763</v>
      </c>
      <c r="D200" s="125">
        <v>27087.85</v>
      </c>
      <c r="E200" s="125">
        <v>27087.85</v>
      </c>
      <c r="F200" s="78"/>
      <c r="G200" s="79"/>
      <c r="H200" s="78"/>
      <c r="I200" s="78"/>
      <c r="J200" s="79"/>
      <c r="K200" s="78"/>
      <c r="L200" s="83"/>
    </row>
    <row r="201" spans="1:12" ht="24.75" customHeight="1">
      <c r="A201" s="84">
        <v>3723</v>
      </c>
      <c r="B201" s="85" t="s">
        <v>147</v>
      </c>
      <c r="C201" s="127">
        <v>18789</v>
      </c>
      <c r="D201" s="127">
        <v>7621.19</v>
      </c>
      <c r="E201" s="127">
        <v>7621.19</v>
      </c>
      <c r="F201" s="127"/>
      <c r="G201" s="127"/>
      <c r="H201" s="83"/>
      <c r="I201" s="127"/>
      <c r="J201" s="127"/>
      <c r="K201" s="127"/>
      <c r="L201" s="83"/>
    </row>
    <row r="202" spans="1:12" s="5" customFormat="1" ht="24" customHeight="1">
      <c r="A202" s="84">
        <v>3723</v>
      </c>
      <c r="B202" s="85" t="s">
        <v>148</v>
      </c>
      <c r="C202" s="127">
        <v>29974</v>
      </c>
      <c r="D202" s="127">
        <v>19466.66</v>
      </c>
      <c r="E202" s="127">
        <v>19466.66</v>
      </c>
      <c r="F202" s="127"/>
      <c r="G202" s="127"/>
      <c r="H202" s="83"/>
      <c r="I202" s="127"/>
      <c r="J202" s="127"/>
      <c r="K202" s="127"/>
      <c r="L202" s="89">
        <f>L206+L217</f>
        <v>215000</v>
      </c>
    </row>
    <row r="203" spans="1:12" s="5" customFormat="1" ht="39" customHeight="1">
      <c r="A203" s="105"/>
      <c r="B203" s="106" t="s">
        <v>150</v>
      </c>
      <c r="C203" s="131">
        <v>0</v>
      </c>
      <c r="D203" s="131">
        <v>289990</v>
      </c>
      <c r="E203" s="131">
        <v>289990</v>
      </c>
      <c r="F203" s="131"/>
      <c r="G203" s="131"/>
      <c r="H203" s="104"/>
      <c r="I203" s="131"/>
      <c r="J203" s="131"/>
      <c r="K203" s="131"/>
      <c r="L203" s="89"/>
    </row>
    <row r="204" spans="1:12" s="5" customFormat="1" ht="27" customHeight="1">
      <c r="A204" s="78">
        <v>3722</v>
      </c>
      <c r="B204" s="79" t="s">
        <v>151</v>
      </c>
      <c r="C204" s="125">
        <v>0</v>
      </c>
      <c r="D204" s="125">
        <v>289990</v>
      </c>
      <c r="E204" s="125">
        <v>289990</v>
      </c>
      <c r="F204" s="78"/>
      <c r="G204" s="79"/>
      <c r="H204" s="78"/>
      <c r="I204" s="78"/>
      <c r="J204" s="79"/>
      <c r="K204" s="78"/>
      <c r="L204" s="89"/>
    </row>
    <row r="205" spans="1:12" s="5" customFormat="1" ht="17.25" customHeight="1">
      <c r="A205" s="84"/>
      <c r="B205" s="85"/>
      <c r="C205" s="127"/>
      <c r="D205" s="127"/>
      <c r="E205" s="127"/>
      <c r="F205" s="127"/>
      <c r="G205" s="127"/>
      <c r="H205" s="83"/>
      <c r="I205" s="127"/>
      <c r="J205" s="127"/>
      <c r="K205" s="127"/>
      <c r="L205" s="89"/>
    </row>
    <row r="206" spans="1:12" s="5" customFormat="1" ht="12.75" customHeight="1">
      <c r="A206" s="267" t="s">
        <v>86</v>
      </c>
      <c r="B206" s="268"/>
      <c r="C206" s="128">
        <v>230000</v>
      </c>
      <c r="D206" s="128">
        <v>126100</v>
      </c>
      <c r="E206" s="128">
        <f aca="true" t="shared" si="58" ref="E206:K206">E207+E218</f>
        <v>0</v>
      </c>
      <c r="F206" s="128">
        <v>36000</v>
      </c>
      <c r="G206" s="128">
        <f t="shared" si="58"/>
        <v>0</v>
      </c>
      <c r="H206" s="89">
        <f t="shared" si="58"/>
        <v>20100</v>
      </c>
      <c r="I206" s="128">
        <f t="shared" si="58"/>
        <v>50000</v>
      </c>
      <c r="J206" s="128">
        <f t="shared" si="58"/>
        <v>0</v>
      </c>
      <c r="K206" s="128">
        <f t="shared" si="58"/>
        <v>20000</v>
      </c>
      <c r="L206" s="104">
        <f>L207</f>
        <v>0</v>
      </c>
    </row>
    <row r="207" spans="1:12" s="5" customFormat="1" ht="12.75">
      <c r="A207" s="105" t="s">
        <v>87</v>
      </c>
      <c r="B207" s="106"/>
      <c r="C207" s="131">
        <v>180000</v>
      </c>
      <c r="D207" s="131">
        <v>126100</v>
      </c>
      <c r="E207" s="131">
        <f aca="true" t="shared" si="59" ref="E207:K207">E208</f>
        <v>0</v>
      </c>
      <c r="F207" s="131">
        <v>36000</v>
      </c>
      <c r="G207" s="131">
        <f t="shared" si="59"/>
        <v>0</v>
      </c>
      <c r="H207" s="104">
        <f t="shared" si="59"/>
        <v>20100</v>
      </c>
      <c r="I207" s="131">
        <f t="shared" si="59"/>
        <v>50000</v>
      </c>
      <c r="J207" s="131">
        <f t="shared" si="59"/>
        <v>0</v>
      </c>
      <c r="K207" s="131">
        <f t="shared" si="59"/>
        <v>20000</v>
      </c>
      <c r="L207" s="93">
        <f>L208</f>
        <v>0</v>
      </c>
    </row>
    <row r="208" spans="1:12" s="5" customFormat="1" ht="25.5">
      <c r="A208" s="75">
        <v>4</v>
      </c>
      <c r="B208" s="92" t="s">
        <v>30</v>
      </c>
      <c r="C208" s="130">
        <v>180000</v>
      </c>
      <c r="D208" s="130">
        <v>126100</v>
      </c>
      <c r="E208" s="130">
        <f>E209</f>
        <v>0</v>
      </c>
      <c r="F208" s="130">
        <v>36000</v>
      </c>
      <c r="G208" s="130">
        <f>G209</f>
        <v>0</v>
      </c>
      <c r="H208" s="93">
        <f>H209</f>
        <v>20100</v>
      </c>
      <c r="I208" s="130">
        <f>I209</f>
        <v>50000</v>
      </c>
      <c r="J208" s="130">
        <f>J209</f>
        <v>0</v>
      </c>
      <c r="K208" s="130">
        <f>K209</f>
        <v>20000</v>
      </c>
      <c r="L208" s="80">
        <f>L209+L214</f>
        <v>0</v>
      </c>
    </row>
    <row r="209" spans="1:12" ht="38.25">
      <c r="A209" s="78">
        <v>42</v>
      </c>
      <c r="B209" s="79" t="s">
        <v>31</v>
      </c>
      <c r="C209" s="125">
        <v>180000</v>
      </c>
      <c r="D209" s="125">
        <v>126100</v>
      </c>
      <c r="E209" s="125">
        <f aca="true" t="shared" si="60" ref="E209:K209">E210+E215</f>
        <v>0</v>
      </c>
      <c r="F209" s="125">
        <v>36000</v>
      </c>
      <c r="G209" s="125">
        <f t="shared" si="60"/>
        <v>0</v>
      </c>
      <c r="H209" s="80">
        <f t="shared" si="60"/>
        <v>20100</v>
      </c>
      <c r="I209" s="125">
        <f t="shared" si="60"/>
        <v>50000</v>
      </c>
      <c r="J209" s="125">
        <f t="shared" si="60"/>
        <v>0</v>
      </c>
      <c r="K209" s="125">
        <f t="shared" si="60"/>
        <v>20000</v>
      </c>
      <c r="L209" s="94">
        <f>L210+L212+L213</f>
        <v>0</v>
      </c>
    </row>
    <row r="210" spans="1:12" ht="12.75" customHeight="1">
      <c r="A210" s="81">
        <v>422</v>
      </c>
      <c r="B210" s="82" t="s">
        <v>29</v>
      </c>
      <c r="C210" s="126">
        <v>160000</v>
      </c>
      <c r="D210" s="126">
        <v>110100</v>
      </c>
      <c r="E210" s="126">
        <f aca="true" t="shared" si="61" ref="E210:J210">E212+E213+E214</f>
        <v>0</v>
      </c>
      <c r="F210" s="126">
        <v>35000</v>
      </c>
      <c r="G210" s="126">
        <f t="shared" si="61"/>
        <v>0</v>
      </c>
      <c r="H210" s="94">
        <f t="shared" si="61"/>
        <v>10100</v>
      </c>
      <c r="I210" s="126">
        <f t="shared" si="61"/>
        <v>50000</v>
      </c>
      <c r="J210" s="126">
        <f t="shared" si="61"/>
        <v>0</v>
      </c>
      <c r="K210" s="126">
        <v>15000</v>
      </c>
      <c r="L210" s="83"/>
    </row>
    <row r="211" spans="1:12" ht="12.75" customHeight="1">
      <c r="A211" s="84">
        <v>4221</v>
      </c>
      <c r="B211" s="231" t="s">
        <v>164</v>
      </c>
      <c r="C211" s="127">
        <v>120000</v>
      </c>
      <c r="D211" s="127">
        <v>45000</v>
      </c>
      <c r="E211" s="231"/>
      <c r="F211" s="127">
        <v>30000</v>
      </c>
      <c r="G211" s="231"/>
      <c r="H211" s="231"/>
      <c r="I211" s="231"/>
      <c r="J211" s="231"/>
      <c r="K211" s="127">
        <v>15000</v>
      </c>
      <c r="L211" s="83"/>
    </row>
    <row r="212" spans="1:12" ht="12.75" customHeight="1">
      <c r="A212" s="84">
        <v>4222</v>
      </c>
      <c r="B212" s="85" t="s">
        <v>165</v>
      </c>
      <c r="C212" s="127">
        <v>0</v>
      </c>
      <c r="D212" s="127">
        <v>25000</v>
      </c>
      <c r="E212" s="127">
        <v>0</v>
      </c>
      <c r="F212" s="127">
        <v>5000</v>
      </c>
      <c r="G212" s="127"/>
      <c r="H212" s="83"/>
      <c r="I212" s="127">
        <v>20000</v>
      </c>
      <c r="J212" s="127"/>
      <c r="K212" s="127">
        <v>0</v>
      </c>
      <c r="L212" s="83"/>
    </row>
    <row r="213" spans="1:12" s="5" customFormat="1" ht="24" customHeight="1">
      <c r="A213" s="84">
        <v>4223</v>
      </c>
      <c r="B213" s="85" t="s">
        <v>99</v>
      </c>
      <c r="C213" s="127">
        <v>27500</v>
      </c>
      <c r="D213" s="127">
        <v>22500</v>
      </c>
      <c r="E213" s="127"/>
      <c r="F213" s="127">
        <v>0</v>
      </c>
      <c r="G213" s="127"/>
      <c r="H213" s="83"/>
      <c r="I213" s="127">
        <v>22500</v>
      </c>
      <c r="J213" s="127"/>
      <c r="K213" s="127"/>
      <c r="L213" s="83"/>
    </row>
    <row r="214" spans="1:12" ht="25.5">
      <c r="A214" s="84">
        <v>4227</v>
      </c>
      <c r="B214" s="85" t="s">
        <v>65</v>
      </c>
      <c r="C214" s="127">
        <v>12500</v>
      </c>
      <c r="D214" s="127">
        <v>17600</v>
      </c>
      <c r="E214" s="127"/>
      <c r="F214" s="127">
        <v>0</v>
      </c>
      <c r="G214" s="127"/>
      <c r="H214" s="83">
        <v>10100</v>
      </c>
      <c r="I214" s="127">
        <v>7500</v>
      </c>
      <c r="J214" s="127"/>
      <c r="K214" s="127"/>
      <c r="L214" s="94">
        <f>L215</f>
        <v>0</v>
      </c>
    </row>
    <row r="215" spans="1:12" ht="12.75" customHeight="1">
      <c r="A215" s="81">
        <v>424</v>
      </c>
      <c r="B215" s="82" t="s">
        <v>32</v>
      </c>
      <c r="C215" s="126">
        <v>20000</v>
      </c>
      <c r="D215" s="126">
        <f>SUM(F215:K215)</f>
        <v>16000</v>
      </c>
      <c r="E215" s="126">
        <f aca="true" t="shared" si="62" ref="E215:K215">E216</f>
        <v>0</v>
      </c>
      <c r="F215" s="126">
        <v>1000</v>
      </c>
      <c r="G215" s="126">
        <f t="shared" si="62"/>
        <v>0</v>
      </c>
      <c r="H215" s="94">
        <f t="shared" si="62"/>
        <v>10000</v>
      </c>
      <c r="I215" s="126">
        <f t="shared" si="62"/>
        <v>0</v>
      </c>
      <c r="J215" s="126">
        <f t="shared" si="62"/>
        <v>0</v>
      </c>
      <c r="K215" s="126">
        <f t="shared" si="62"/>
        <v>5000</v>
      </c>
      <c r="L215" s="83"/>
    </row>
    <row r="216" spans="1:12" ht="12.75">
      <c r="A216" s="84">
        <v>4241</v>
      </c>
      <c r="B216" s="85" t="s">
        <v>66</v>
      </c>
      <c r="C216" s="127">
        <v>20000</v>
      </c>
      <c r="D216" s="127">
        <f>SUM(F216:K216)</f>
        <v>16000</v>
      </c>
      <c r="E216" s="127"/>
      <c r="F216" s="127">
        <v>1000</v>
      </c>
      <c r="G216" s="127"/>
      <c r="H216" s="83">
        <v>10000</v>
      </c>
      <c r="I216" s="127"/>
      <c r="J216" s="127"/>
      <c r="K216" s="127">
        <v>5000</v>
      </c>
      <c r="L216" s="83"/>
    </row>
    <row r="217" spans="1:12" s="5" customFormat="1" ht="12.75">
      <c r="A217" s="84"/>
      <c r="B217" s="85"/>
      <c r="C217" s="127"/>
      <c r="D217" s="127"/>
      <c r="E217" s="127"/>
      <c r="F217" s="127"/>
      <c r="G217" s="127"/>
      <c r="H217" s="83"/>
      <c r="I217" s="127"/>
      <c r="J217" s="127"/>
      <c r="K217" s="127"/>
      <c r="L217" s="104">
        <f>'PLAN RASHODA I IZDATAKA'!L218</f>
        <v>215000</v>
      </c>
    </row>
    <row r="218" spans="1:12" s="5" customFormat="1" ht="12.75">
      <c r="A218" s="105" t="s">
        <v>75</v>
      </c>
      <c r="B218" s="106"/>
      <c r="C218" s="131">
        <v>50000</v>
      </c>
      <c r="D218" s="131">
        <v>0</v>
      </c>
      <c r="E218" s="131">
        <f>'PLAN RASHODA I IZDATAKA'!E219</f>
        <v>0</v>
      </c>
      <c r="F218" s="131">
        <f>'PLAN RASHODA I IZDATAKA'!F219</f>
        <v>0</v>
      </c>
      <c r="G218" s="131">
        <f>'PLAN RASHODA I IZDATAKA'!G219</f>
        <v>0</v>
      </c>
      <c r="H218" s="104">
        <f>'PLAN RASHODA I IZDATAKA'!H219</f>
        <v>0</v>
      </c>
      <c r="I218" s="131">
        <f>'PLAN RASHODA I IZDATAKA'!I219</f>
        <v>0</v>
      </c>
      <c r="J218" s="131">
        <f aca="true" t="shared" si="63" ref="J218:K221">J219</f>
        <v>0</v>
      </c>
      <c r="K218" s="131">
        <f t="shared" si="63"/>
        <v>0</v>
      </c>
      <c r="L218" s="93">
        <f>L219</f>
        <v>215000</v>
      </c>
    </row>
    <row r="219" spans="1:12" s="5" customFormat="1" ht="25.5">
      <c r="A219" s="75">
        <v>4</v>
      </c>
      <c r="B219" s="92" t="s">
        <v>30</v>
      </c>
      <c r="C219" s="130">
        <v>50000</v>
      </c>
      <c r="D219" s="130">
        <v>0</v>
      </c>
      <c r="E219" s="130">
        <f aca="true" t="shared" si="64" ref="E219:I221">E220</f>
        <v>0</v>
      </c>
      <c r="F219" s="130">
        <f t="shared" si="64"/>
        <v>0</v>
      </c>
      <c r="G219" s="130">
        <f t="shared" si="64"/>
        <v>0</v>
      </c>
      <c r="H219" s="93">
        <f t="shared" si="64"/>
        <v>0</v>
      </c>
      <c r="I219" s="130">
        <f t="shared" si="64"/>
        <v>0</v>
      </c>
      <c r="J219" s="130">
        <f t="shared" si="63"/>
        <v>0</v>
      </c>
      <c r="K219" s="130">
        <f t="shared" si="63"/>
        <v>0</v>
      </c>
      <c r="L219" s="125">
        <v>215000</v>
      </c>
    </row>
    <row r="220" spans="1:12" s="5" customFormat="1" ht="25.5">
      <c r="A220" s="78">
        <v>45</v>
      </c>
      <c r="B220" s="79" t="s">
        <v>69</v>
      </c>
      <c r="C220" s="125">
        <v>50000</v>
      </c>
      <c r="D220" s="125">
        <v>0</v>
      </c>
      <c r="E220" s="125">
        <f t="shared" si="64"/>
        <v>0</v>
      </c>
      <c r="F220" s="125">
        <f t="shared" si="64"/>
        <v>0</v>
      </c>
      <c r="G220" s="125">
        <f t="shared" si="64"/>
        <v>0</v>
      </c>
      <c r="H220" s="80">
        <f t="shared" si="64"/>
        <v>0</v>
      </c>
      <c r="I220" s="125">
        <f t="shared" si="64"/>
        <v>0</v>
      </c>
      <c r="J220" s="125">
        <f t="shared" si="63"/>
        <v>0</v>
      </c>
      <c r="K220" s="125">
        <f t="shared" si="63"/>
        <v>0</v>
      </c>
      <c r="L220" s="94">
        <f>L221</f>
        <v>0</v>
      </c>
    </row>
    <row r="221" spans="1:12" ht="26.25" customHeight="1">
      <c r="A221" s="81">
        <v>451</v>
      </c>
      <c r="B221" s="82" t="s">
        <v>70</v>
      </c>
      <c r="C221" s="126">
        <v>50000</v>
      </c>
      <c r="D221" s="126">
        <v>0</v>
      </c>
      <c r="E221" s="126">
        <f t="shared" si="64"/>
        <v>0</v>
      </c>
      <c r="F221" s="126">
        <f t="shared" si="64"/>
        <v>0</v>
      </c>
      <c r="G221" s="126">
        <f t="shared" si="64"/>
        <v>0</v>
      </c>
      <c r="H221" s="94">
        <f t="shared" si="64"/>
        <v>0</v>
      </c>
      <c r="I221" s="126">
        <f t="shared" si="64"/>
        <v>0</v>
      </c>
      <c r="J221" s="126">
        <f t="shared" si="63"/>
        <v>0</v>
      </c>
      <c r="K221" s="126">
        <f t="shared" si="63"/>
        <v>0</v>
      </c>
      <c r="L221" s="83"/>
    </row>
    <row r="222" spans="1:12" ht="12.75" customHeight="1">
      <c r="A222" s="84">
        <v>4511</v>
      </c>
      <c r="B222" s="85" t="s">
        <v>70</v>
      </c>
      <c r="C222" s="127">
        <v>50000</v>
      </c>
      <c r="D222" s="127">
        <v>0</v>
      </c>
      <c r="E222" s="127">
        <v>0</v>
      </c>
      <c r="F222" s="127"/>
      <c r="G222" s="127"/>
      <c r="H222" s="83"/>
      <c r="I222" s="127"/>
      <c r="J222" s="127"/>
      <c r="K222" s="127"/>
      <c r="L222" s="83"/>
    </row>
    <row r="223" spans="1:12" ht="27" customHeight="1">
      <c r="A223" s="84"/>
      <c r="B223" s="85"/>
      <c r="C223" s="127"/>
      <c r="D223" s="127"/>
      <c r="E223" s="127"/>
      <c r="F223" s="127"/>
      <c r="G223" s="127"/>
      <c r="H223" s="83"/>
      <c r="I223" s="127"/>
      <c r="J223" s="127"/>
      <c r="K223" s="127"/>
      <c r="L223" s="89">
        <f>L224</f>
        <v>0</v>
      </c>
    </row>
    <row r="224" spans="1:12" ht="26.25" customHeight="1">
      <c r="A224" s="269" t="s">
        <v>80</v>
      </c>
      <c r="B224" s="270"/>
      <c r="C224" s="128">
        <v>50000</v>
      </c>
      <c r="D224" s="128">
        <v>244133.37</v>
      </c>
      <c r="E224" s="128">
        <f aca="true" t="shared" si="65" ref="E224:I228">E225</f>
        <v>44133.37</v>
      </c>
      <c r="F224" s="128">
        <f t="shared" si="65"/>
        <v>0</v>
      </c>
      <c r="G224" s="128">
        <f t="shared" si="65"/>
        <v>0</v>
      </c>
      <c r="H224" s="89">
        <f t="shared" si="65"/>
        <v>0</v>
      </c>
      <c r="I224" s="128">
        <f t="shared" si="65"/>
        <v>200000</v>
      </c>
      <c r="J224" s="128">
        <f aca="true" t="shared" si="66" ref="J224:K228">J225</f>
        <v>0</v>
      </c>
      <c r="K224" s="128">
        <f t="shared" si="66"/>
        <v>0</v>
      </c>
      <c r="L224" s="91">
        <f>L225</f>
        <v>0</v>
      </c>
    </row>
    <row r="225" spans="1:12" ht="23.25" customHeight="1">
      <c r="A225" s="277" t="s">
        <v>81</v>
      </c>
      <c r="B225" s="278"/>
      <c r="C225" s="129">
        <v>50000</v>
      </c>
      <c r="D225" s="129">
        <v>244133.37</v>
      </c>
      <c r="E225" s="129">
        <f t="shared" si="65"/>
        <v>44133.37</v>
      </c>
      <c r="F225" s="129">
        <f t="shared" si="65"/>
        <v>0</v>
      </c>
      <c r="G225" s="129">
        <f t="shared" si="65"/>
        <v>0</v>
      </c>
      <c r="H225" s="91">
        <f t="shared" si="65"/>
        <v>0</v>
      </c>
      <c r="I225" s="129">
        <f t="shared" si="65"/>
        <v>200000</v>
      </c>
      <c r="J225" s="129">
        <f t="shared" si="66"/>
        <v>0</v>
      </c>
      <c r="K225" s="129">
        <f t="shared" si="66"/>
        <v>0</v>
      </c>
      <c r="L225" s="93">
        <f>L226</f>
        <v>0</v>
      </c>
    </row>
    <row r="226" spans="1:12" ht="12.75">
      <c r="A226" s="107">
        <v>3</v>
      </c>
      <c r="B226" s="98" t="s">
        <v>17</v>
      </c>
      <c r="C226" s="130">
        <v>50000</v>
      </c>
      <c r="D226" s="130">
        <v>244133.37</v>
      </c>
      <c r="E226" s="130">
        <f t="shared" si="65"/>
        <v>44133.37</v>
      </c>
      <c r="F226" s="130">
        <f t="shared" si="65"/>
        <v>0</v>
      </c>
      <c r="G226" s="130">
        <f t="shared" si="65"/>
        <v>0</v>
      </c>
      <c r="H226" s="93">
        <f t="shared" si="65"/>
        <v>0</v>
      </c>
      <c r="I226" s="130">
        <f t="shared" si="65"/>
        <v>200000</v>
      </c>
      <c r="J226" s="130">
        <f t="shared" si="66"/>
        <v>0</v>
      </c>
      <c r="K226" s="130">
        <f t="shared" si="66"/>
        <v>0</v>
      </c>
      <c r="L226" s="80">
        <f>L227</f>
        <v>0</v>
      </c>
    </row>
    <row r="227" spans="1:12" ht="12.75">
      <c r="A227" s="99">
        <v>32</v>
      </c>
      <c r="B227" s="100" t="s">
        <v>22</v>
      </c>
      <c r="C227" s="125">
        <v>50000</v>
      </c>
      <c r="D227" s="125">
        <v>244133.37</v>
      </c>
      <c r="E227" s="125">
        <f t="shared" si="65"/>
        <v>44133.37</v>
      </c>
      <c r="F227" s="125">
        <f t="shared" si="65"/>
        <v>0</v>
      </c>
      <c r="G227" s="125">
        <f t="shared" si="65"/>
        <v>0</v>
      </c>
      <c r="H227" s="80">
        <f t="shared" si="65"/>
        <v>0</v>
      </c>
      <c r="I227" s="125">
        <f t="shared" si="65"/>
        <v>200000</v>
      </c>
      <c r="J227" s="125">
        <f t="shared" si="66"/>
        <v>0</v>
      </c>
      <c r="K227" s="125">
        <f t="shared" si="66"/>
        <v>0</v>
      </c>
      <c r="L227" s="94">
        <f>L228</f>
        <v>0</v>
      </c>
    </row>
    <row r="228" spans="1:12" ht="12.75" customHeight="1">
      <c r="A228" s="101">
        <v>323</v>
      </c>
      <c r="B228" s="102" t="s">
        <v>25</v>
      </c>
      <c r="C228" s="126">
        <v>50000</v>
      </c>
      <c r="D228" s="126">
        <v>244133.37</v>
      </c>
      <c r="E228" s="126">
        <f t="shared" si="65"/>
        <v>44133.37</v>
      </c>
      <c r="F228" s="126">
        <f t="shared" si="65"/>
        <v>0</v>
      </c>
      <c r="G228" s="126">
        <f t="shared" si="65"/>
        <v>0</v>
      </c>
      <c r="H228" s="94">
        <f t="shared" si="65"/>
        <v>0</v>
      </c>
      <c r="I228" s="126">
        <v>200000</v>
      </c>
      <c r="J228" s="126">
        <f t="shared" si="66"/>
        <v>0</v>
      </c>
      <c r="K228" s="126">
        <f t="shared" si="66"/>
        <v>0</v>
      </c>
      <c r="L228" s="83"/>
    </row>
    <row r="229" spans="1:12" ht="12.75" customHeight="1">
      <c r="A229" s="84">
        <v>3232</v>
      </c>
      <c r="B229" s="85" t="s">
        <v>52</v>
      </c>
      <c r="C229" s="127">
        <v>50000</v>
      </c>
      <c r="D229" s="127">
        <v>244133.37</v>
      </c>
      <c r="E229" s="127">
        <v>44133.37</v>
      </c>
      <c r="F229" s="127"/>
      <c r="G229" s="127"/>
      <c r="H229" s="83"/>
      <c r="I229" s="127">
        <v>200000</v>
      </c>
      <c r="J229" s="127"/>
      <c r="K229" s="127"/>
      <c r="L229" s="83"/>
    </row>
    <row r="230" spans="1:12" ht="25.5" customHeight="1">
      <c r="A230" s="84"/>
      <c r="B230" s="85"/>
      <c r="C230" s="127"/>
      <c r="D230" s="127"/>
      <c r="E230" s="127"/>
      <c r="F230" s="127"/>
      <c r="G230" s="127"/>
      <c r="H230" s="83"/>
      <c r="I230" s="127"/>
      <c r="J230" s="127"/>
      <c r="K230" s="127"/>
      <c r="L230" s="83"/>
    </row>
    <row r="231" spans="1:12" ht="32.25" customHeight="1">
      <c r="A231" s="269" t="s">
        <v>152</v>
      </c>
      <c r="B231" s="270"/>
      <c r="C231" s="128">
        <v>150000</v>
      </c>
      <c r="D231" s="128">
        <v>150000</v>
      </c>
      <c r="E231" s="128"/>
      <c r="F231" s="128"/>
      <c r="G231" s="128"/>
      <c r="H231" s="228"/>
      <c r="I231" s="128">
        <v>150000</v>
      </c>
      <c r="J231" s="128"/>
      <c r="K231" s="128"/>
      <c r="L231" s="83"/>
    </row>
    <row r="232" spans="1:12" ht="27" customHeight="1">
      <c r="A232" s="277" t="s">
        <v>136</v>
      </c>
      <c r="B232" s="278"/>
      <c r="C232" s="129">
        <v>150000</v>
      </c>
      <c r="D232" s="129">
        <v>150000</v>
      </c>
      <c r="E232" s="129"/>
      <c r="F232" s="129"/>
      <c r="G232" s="129"/>
      <c r="H232" s="91"/>
      <c r="I232" s="129">
        <v>150000</v>
      </c>
      <c r="J232" s="129"/>
      <c r="K232" s="129"/>
      <c r="L232" s="83"/>
    </row>
    <row r="233" spans="1:12" ht="12.75" customHeight="1">
      <c r="A233" s="75">
        <v>3</v>
      </c>
      <c r="B233" s="92" t="s">
        <v>17</v>
      </c>
      <c r="C233" s="130">
        <v>150000</v>
      </c>
      <c r="D233" s="130">
        <v>150000</v>
      </c>
      <c r="E233" s="92"/>
      <c r="F233" s="75"/>
      <c r="G233" s="92"/>
      <c r="H233" s="75"/>
      <c r="I233" s="130">
        <v>150000</v>
      </c>
      <c r="J233" s="92"/>
      <c r="K233" s="75"/>
      <c r="L233" s="83"/>
    </row>
    <row r="234" spans="1:12" ht="12.75" customHeight="1">
      <c r="A234" s="78">
        <v>32</v>
      </c>
      <c r="B234" s="79" t="s">
        <v>22</v>
      </c>
      <c r="C234" s="125">
        <v>150000</v>
      </c>
      <c r="D234" s="125">
        <v>150000</v>
      </c>
      <c r="E234" s="79"/>
      <c r="F234" s="78"/>
      <c r="G234" s="79"/>
      <c r="H234" s="78"/>
      <c r="I234" s="125">
        <v>150000</v>
      </c>
      <c r="J234" s="79"/>
      <c r="K234" s="78"/>
      <c r="L234" s="83"/>
    </row>
    <row r="235" spans="1:12" ht="12.75" customHeight="1">
      <c r="A235" s="84">
        <v>3221</v>
      </c>
      <c r="B235" s="85" t="s">
        <v>137</v>
      </c>
      <c r="C235" s="127">
        <v>150000</v>
      </c>
      <c r="D235" s="127">
        <v>150000</v>
      </c>
      <c r="E235" s="127"/>
      <c r="F235" s="127"/>
      <c r="G235" s="127"/>
      <c r="H235" s="83"/>
      <c r="I235" s="127">
        <v>150000</v>
      </c>
      <c r="J235" s="127"/>
      <c r="K235" s="127"/>
      <c r="L235" s="83"/>
    </row>
    <row r="236" spans="1:12" ht="17.25" customHeight="1">
      <c r="A236" s="84"/>
      <c r="B236" s="85"/>
      <c r="C236" s="127"/>
      <c r="D236" s="127"/>
      <c r="E236" s="127"/>
      <c r="F236" s="127"/>
      <c r="G236" s="127"/>
      <c r="H236" s="83"/>
      <c r="I236" s="127"/>
      <c r="J236" s="127"/>
      <c r="K236" s="127"/>
      <c r="L236" s="83"/>
    </row>
    <row r="237" spans="1:12" ht="102" customHeight="1">
      <c r="A237" s="269" t="s">
        <v>153</v>
      </c>
      <c r="B237" s="270"/>
      <c r="C237" s="128">
        <v>140000</v>
      </c>
      <c r="D237" s="128">
        <v>66909.04</v>
      </c>
      <c r="E237" s="128">
        <v>66909.04</v>
      </c>
      <c r="F237" s="128"/>
      <c r="G237" s="128"/>
      <c r="H237" s="228"/>
      <c r="I237" s="128"/>
      <c r="J237" s="128"/>
      <c r="K237" s="128"/>
      <c r="L237" s="83"/>
    </row>
    <row r="238" spans="1:12" ht="30.75" customHeight="1">
      <c r="A238" s="81">
        <v>3723</v>
      </c>
      <c r="B238" s="82" t="s">
        <v>154</v>
      </c>
      <c r="C238" s="126">
        <v>0</v>
      </c>
      <c r="D238" s="126">
        <v>66909.04</v>
      </c>
      <c r="E238" s="126">
        <v>66909.04</v>
      </c>
      <c r="F238" s="126"/>
      <c r="G238" s="126"/>
      <c r="H238" s="94"/>
      <c r="I238" s="126"/>
      <c r="J238" s="126"/>
      <c r="K238" s="126"/>
      <c r="L238" s="83"/>
    </row>
    <row r="239" spans="1:12" ht="18.75" customHeight="1">
      <c r="A239" s="84">
        <v>3222</v>
      </c>
      <c r="B239" s="85" t="s">
        <v>46</v>
      </c>
      <c r="C239" s="127">
        <v>140000</v>
      </c>
      <c r="D239" s="127"/>
      <c r="E239" s="127"/>
      <c r="F239" s="127"/>
      <c r="G239" s="127"/>
      <c r="H239" s="83"/>
      <c r="I239" s="127"/>
      <c r="J239" s="127"/>
      <c r="K239" s="127"/>
      <c r="L239" s="83"/>
    </row>
    <row r="240" spans="1:12" s="5" customFormat="1" ht="12.75">
      <c r="A240" s="84"/>
      <c r="B240" s="85"/>
      <c r="C240" s="127"/>
      <c r="D240" s="127"/>
      <c r="E240" s="127"/>
      <c r="F240" s="127"/>
      <c r="G240" s="127"/>
      <c r="H240" s="83"/>
      <c r="I240" s="127"/>
      <c r="J240" s="127"/>
      <c r="K240" s="127"/>
      <c r="L240" s="108">
        <f>L13+L32+L75+L82+L137+L202+L223</f>
        <v>1315000</v>
      </c>
    </row>
    <row r="241" spans="1:12" ht="12.75">
      <c r="A241" s="275" t="s">
        <v>68</v>
      </c>
      <c r="B241" s="276"/>
      <c r="C241" s="132">
        <v>12016209</v>
      </c>
      <c r="D241" s="132">
        <v>12582214.5</v>
      </c>
      <c r="E241" s="132">
        <v>1187838.5</v>
      </c>
      <c r="F241" s="195">
        <v>312600</v>
      </c>
      <c r="G241" s="132">
        <v>665160</v>
      </c>
      <c r="H241" s="132">
        <v>9625196</v>
      </c>
      <c r="I241" s="132">
        <v>691500</v>
      </c>
      <c r="J241" s="132">
        <f>J13+J32+J75+J82+J137+J206+J224</f>
        <v>41000</v>
      </c>
      <c r="K241" s="132">
        <v>58920</v>
      </c>
      <c r="L241" s="44"/>
    </row>
    <row r="242" spans="1:12" ht="12.75">
      <c r="A242" s="55"/>
      <c r="B242" s="8"/>
      <c r="C242" s="121"/>
      <c r="D242" s="121"/>
      <c r="E242" s="121"/>
      <c r="F242" s="194"/>
      <c r="G242" s="44"/>
      <c r="H242" s="44"/>
      <c r="I242" s="44"/>
      <c r="J242" s="121"/>
      <c r="K242" s="44"/>
      <c r="L242" s="1"/>
    </row>
    <row r="243" spans="1:12" ht="12.75">
      <c r="A243" s="273" t="s">
        <v>167</v>
      </c>
      <c r="B243" s="273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56"/>
      <c r="B244" s="8"/>
      <c r="C244" s="1"/>
      <c r="D244" s="1"/>
      <c r="E244" s="1"/>
      <c r="F244" s="1"/>
      <c r="G244" s="1"/>
      <c r="H244" s="1"/>
      <c r="I244" s="1"/>
      <c r="J244" s="274" t="s">
        <v>141</v>
      </c>
      <c r="K244" s="274"/>
      <c r="L244" s="1"/>
    </row>
    <row r="245" spans="1:12" ht="12.75">
      <c r="A245" s="56"/>
      <c r="B245" s="8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56"/>
      <c r="B246" s="8"/>
      <c r="C246" s="1"/>
      <c r="D246" s="1"/>
      <c r="E246" s="1"/>
      <c r="F246" s="1"/>
      <c r="G246" s="1"/>
      <c r="H246" s="1"/>
      <c r="I246" s="1"/>
      <c r="J246" s="274" t="s">
        <v>144</v>
      </c>
      <c r="K246" s="274"/>
      <c r="L246" s="1"/>
    </row>
    <row r="247" spans="1:12" ht="12.75">
      <c r="A247" s="56"/>
      <c r="B247" s="8"/>
      <c r="C247" s="1"/>
      <c r="D247" s="1"/>
      <c r="E247" s="1"/>
      <c r="F247" s="1"/>
      <c r="G247" s="1"/>
      <c r="H247" s="1"/>
      <c r="I247" s="1"/>
      <c r="J247" s="274" t="s">
        <v>143</v>
      </c>
      <c r="K247" s="274"/>
      <c r="L247" s="1"/>
    </row>
    <row r="248" spans="1:12" ht="12.75">
      <c r="A248" s="56"/>
      <c r="B248" s="8"/>
      <c r="C248" s="1"/>
      <c r="D248" s="1"/>
      <c r="E248" s="1"/>
      <c r="F248" s="1"/>
      <c r="G248" s="1"/>
      <c r="H248" s="1"/>
      <c r="I248" s="1"/>
      <c r="J248" s="274"/>
      <c r="K248" s="274"/>
      <c r="L248" s="1"/>
    </row>
    <row r="249" spans="1:12" ht="12.75">
      <c r="A249" s="56"/>
      <c r="B249" s="8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56"/>
      <c r="B250" s="8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56"/>
      <c r="B251" s="8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56"/>
      <c r="B252" s="8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56"/>
      <c r="B253" s="8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56"/>
      <c r="B254" s="8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56"/>
      <c r="B255" s="8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56"/>
      <c r="B256" s="8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56"/>
      <c r="B257" s="8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56"/>
      <c r="B258" s="8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56"/>
      <c r="B259" s="8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56"/>
      <c r="B260" s="8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56"/>
      <c r="B261" s="8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56"/>
      <c r="B262" s="8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56"/>
      <c r="B263" s="8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56"/>
      <c r="B264" s="8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56"/>
      <c r="B265" s="8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56"/>
      <c r="B266" s="8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56"/>
      <c r="B267" s="8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56"/>
      <c r="B268" s="8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56"/>
      <c r="B269" s="8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56"/>
      <c r="B270" s="8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56"/>
      <c r="B271" s="8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56"/>
      <c r="B272" s="8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56"/>
      <c r="B273" s="8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56"/>
      <c r="B274" s="8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56"/>
      <c r="B275" s="8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56"/>
      <c r="B276" s="8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56"/>
      <c r="B277" s="8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56"/>
      <c r="B278" s="8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56"/>
      <c r="B279" s="8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56"/>
      <c r="B280" s="8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56"/>
      <c r="B281" s="8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56"/>
      <c r="B282" s="8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56"/>
      <c r="B283" s="8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56"/>
      <c r="B284" s="8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56"/>
      <c r="B285" s="8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56"/>
      <c r="B286" s="8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56"/>
      <c r="B287" s="8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56"/>
      <c r="B288" s="8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56"/>
      <c r="B289" s="8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56"/>
      <c r="B290" s="8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56"/>
      <c r="B291" s="8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56"/>
      <c r="B292" s="8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56"/>
      <c r="B293" s="8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56"/>
      <c r="B294" s="8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56"/>
      <c r="B295" s="8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56"/>
      <c r="B296" s="8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56"/>
      <c r="B297" s="8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56"/>
      <c r="B298" s="8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56"/>
      <c r="B299" s="8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56"/>
      <c r="B300" s="8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56"/>
      <c r="B301" s="8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56"/>
      <c r="B302" s="8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56"/>
      <c r="B303" s="8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56"/>
      <c r="B304" s="8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56"/>
      <c r="B305" s="8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56"/>
      <c r="B306" s="8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56"/>
      <c r="B307" s="8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56"/>
      <c r="B308" s="8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56"/>
      <c r="B309" s="8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56"/>
      <c r="B310" s="8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56"/>
      <c r="B311" s="8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56"/>
      <c r="B312" s="8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56"/>
      <c r="B313" s="8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56"/>
      <c r="B314" s="8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56"/>
      <c r="B315" s="8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56"/>
      <c r="B316" s="8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56"/>
      <c r="B317" s="8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56"/>
      <c r="B318" s="8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56"/>
      <c r="B319" s="8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56"/>
      <c r="B320" s="8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56"/>
      <c r="B321" s="8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56"/>
      <c r="B322" s="8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56"/>
      <c r="B323" s="8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56"/>
      <c r="B324" s="8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56"/>
      <c r="B325" s="8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56"/>
      <c r="B326" s="8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56"/>
      <c r="B327" s="8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56"/>
      <c r="B328" s="8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56"/>
      <c r="B329" s="8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56"/>
      <c r="B330" s="8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56"/>
      <c r="B331" s="8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56"/>
      <c r="B332" s="8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56"/>
      <c r="B333" s="8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56"/>
      <c r="B334" s="8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56"/>
      <c r="B335" s="8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56"/>
      <c r="B336" s="8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56"/>
      <c r="B337" s="8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56"/>
      <c r="B338" s="8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56"/>
      <c r="B339" s="8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56"/>
      <c r="B340" s="8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56"/>
      <c r="B341" s="8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56"/>
      <c r="B342" s="8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56"/>
      <c r="B343" s="8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56"/>
      <c r="B344" s="8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56"/>
      <c r="B345" s="8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56"/>
      <c r="B346" s="8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56"/>
      <c r="B347" s="8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56"/>
      <c r="B348" s="8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56"/>
      <c r="B349" s="8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56"/>
      <c r="B350" s="8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56"/>
      <c r="B351" s="8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56"/>
      <c r="B352" s="8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56"/>
      <c r="B353" s="8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56"/>
      <c r="B354" s="8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56"/>
      <c r="B355" s="8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56"/>
      <c r="B356" s="8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56"/>
      <c r="B357" s="8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56"/>
      <c r="B358" s="8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56"/>
      <c r="B359" s="8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56"/>
      <c r="B360" s="8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56"/>
      <c r="B361" s="8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56"/>
      <c r="B362" s="8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56"/>
      <c r="B363" s="8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56"/>
      <c r="B364" s="8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56"/>
      <c r="B365" s="8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56"/>
      <c r="B366" s="8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56"/>
      <c r="B367" s="8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56"/>
      <c r="B368" s="8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56"/>
      <c r="B369" s="8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56"/>
      <c r="B370" s="8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56"/>
      <c r="B371" s="8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56"/>
      <c r="B372" s="8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56"/>
      <c r="B373" s="8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56"/>
      <c r="B374" s="8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56"/>
      <c r="B375" s="8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56"/>
      <c r="B376" s="8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56"/>
      <c r="B377" s="8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56"/>
      <c r="B378" s="8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56"/>
      <c r="B379" s="8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56"/>
      <c r="B380" s="8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56"/>
      <c r="B381" s="8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56"/>
      <c r="B382" s="8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56"/>
      <c r="B383" s="8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56"/>
      <c r="B384" s="8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56"/>
      <c r="B385" s="8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56"/>
      <c r="B386" s="8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56"/>
      <c r="B387" s="8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56"/>
      <c r="B388" s="8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56"/>
      <c r="B389" s="8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56"/>
      <c r="B390" s="8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56"/>
      <c r="B391" s="8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56"/>
      <c r="B392" s="8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56"/>
      <c r="B393" s="8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56"/>
      <c r="B394" s="8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56"/>
      <c r="B395" s="8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56"/>
      <c r="B396" s="8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56"/>
      <c r="B397" s="8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56"/>
      <c r="B398" s="8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56"/>
      <c r="B399" s="8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56"/>
      <c r="B400" s="8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56"/>
      <c r="B401" s="8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56"/>
      <c r="B402" s="8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56"/>
      <c r="B403" s="8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56"/>
      <c r="B404" s="8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56"/>
      <c r="B405" s="8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56"/>
      <c r="B406" s="8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56"/>
      <c r="B407" s="8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56"/>
      <c r="B408" s="8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56"/>
      <c r="B409" s="8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56"/>
      <c r="B410" s="8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56"/>
      <c r="B411" s="8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56"/>
      <c r="B412" s="8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56"/>
      <c r="B413" s="8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56"/>
      <c r="B414" s="8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56"/>
      <c r="B415" s="8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56"/>
      <c r="B416" s="8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56"/>
      <c r="B417" s="8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56"/>
      <c r="B418" s="8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56"/>
      <c r="B419" s="8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56"/>
      <c r="B420" s="8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56"/>
      <c r="B421" s="8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56"/>
      <c r="B422" s="8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56"/>
      <c r="B423" s="8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56"/>
      <c r="B424" s="8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56"/>
      <c r="B425" s="8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56"/>
      <c r="B426" s="8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56"/>
      <c r="B427" s="8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56"/>
      <c r="B428" s="8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56"/>
      <c r="B429" s="8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56"/>
      <c r="B430" s="8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56"/>
      <c r="B431" s="8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56"/>
      <c r="B432" s="8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56"/>
      <c r="B433" s="8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56"/>
      <c r="B434" s="8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56"/>
      <c r="B435" s="8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56"/>
      <c r="B436" s="8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56"/>
      <c r="B437" s="8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56"/>
      <c r="B438" s="8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56"/>
      <c r="B439" s="8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56"/>
      <c r="B440" s="8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56"/>
      <c r="B441" s="8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56"/>
      <c r="B442" s="8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56"/>
      <c r="B443" s="8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56"/>
      <c r="B444" s="8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56"/>
      <c r="B445" s="8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56"/>
      <c r="B446" s="8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56"/>
      <c r="B447" s="8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56"/>
      <c r="B448" s="8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56"/>
      <c r="B449" s="8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56"/>
      <c r="B450" s="8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56"/>
      <c r="B451" s="8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56"/>
      <c r="B452" s="8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56"/>
      <c r="B453" s="8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56"/>
      <c r="B454" s="8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56"/>
      <c r="B455" s="8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56"/>
      <c r="B456" s="8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56"/>
      <c r="B457" s="8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56"/>
      <c r="B458" s="8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56"/>
      <c r="B459" s="8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56"/>
      <c r="B460" s="8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56"/>
      <c r="B461" s="8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56"/>
      <c r="B462" s="8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56"/>
      <c r="B463" s="8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56"/>
      <c r="B464" s="8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56"/>
      <c r="B465" s="8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56"/>
      <c r="B466" s="8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56"/>
      <c r="B467" s="8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56"/>
      <c r="B468" s="8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56"/>
      <c r="B469" s="8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56"/>
      <c r="B470" s="8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56"/>
      <c r="B471" s="8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56"/>
      <c r="B472" s="8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56"/>
      <c r="B473" s="8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56"/>
      <c r="B474" s="8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56"/>
      <c r="B475" s="8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56"/>
      <c r="B476" s="8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56"/>
      <c r="B477" s="8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56"/>
      <c r="B478" s="8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56"/>
      <c r="B479" s="8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56"/>
      <c r="B480" s="8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56"/>
      <c r="B481" s="8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56"/>
      <c r="B482" s="8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56"/>
      <c r="B483" s="8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56"/>
      <c r="B484" s="8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56"/>
      <c r="B485" s="8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56"/>
      <c r="B486" s="8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56"/>
      <c r="B487" s="8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56"/>
      <c r="B488" s="8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56"/>
      <c r="B489" s="8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56"/>
      <c r="B490" s="8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56"/>
      <c r="B491" s="8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56"/>
      <c r="B492" s="8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56"/>
      <c r="B493" s="8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56"/>
      <c r="B494" s="8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56"/>
      <c r="B495" s="8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56"/>
      <c r="B496" s="8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56"/>
      <c r="B497" s="8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56"/>
      <c r="B498" s="8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56"/>
      <c r="B499" s="8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56"/>
      <c r="B500" s="8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56"/>
      <c r="B501" s="8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56"/>
      <c r="B502" s="8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56"/>
      <c r="B503" s="8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56"/>
      <c r="B504" s="8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56"/>
      <c r="B505" s="8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.75">
      <c r="A506" s="56"/>
      <c r="B506" s="8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.75">
      <c r="A507" s="56"/>
      <c r="B507" s="8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>
      <c r="A508" s="56"/>
      <c r="B508" s="8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.75">
      <c r="A509" s="56"/>
      <c r="B509" s="8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.75">
      <c r="A510" s="56"/>
      <c r="B510" s="8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.75">
      <c r="A511" s="56"/>
      <c r="B511" s="8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.75">
      <c r="A512" s="56"/>
      <c r="B512" s="8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.75">
      <c r="A513" s="56"/>
      <c r="B513" s="8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.75">
      <c r="A514" s="56"/>
      <c r="B514" s="8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.75">
      <c r="A515" s="56"/>
      <c r="B515" s="8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.75">
      <c r="A516" s="56"/>
      <c r="B516" s="8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2.75">
      <c r="A517" s="56"/>
      <c r="B517" s="8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.75">
      <c r="A518" s="56"/>
      <c r="B518" s="8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.75">
      <c r="A519" s="56"/>
      <c r="B519" s="8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2.75">
      <c r="A520" s="56"/>
      <c r="B520" s="8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2.75">
      <c r="A521" s="56"/>
      <c r="B521" s="8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2.75">
      <c r="A522" s="56"/>
      <c r="B522" s="8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2.75">
      <c r="A523" s="56"/>
      <c r="B523" s="8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2.75">
      <c r="A524" s="56"/>
      <c r="B524" s="8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2.75">
      <c r="A525" s="56"/>
      <c r="B525" s="8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2.75">
      <c r="A526" s="56"/>
      <c r="B526" s="8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2.75">
      <c r="A527" s="56"/>
      <c r="B527" s="8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2.75">
      <c r="A528" s="56"/>
      <c r="B528" s="8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1" ht="12.75">
      <c r="A529" s="56"/>
      <c r="B529" s="8"/>
      <c r="C529" s="1"/>
      <c r="D529" s="1"/>
      <c r="E529" s="1"/>
      <c r="F529" s="1"/>
      <c r="G529" s="1"/>
      <c r="H529" s="1"/>
      <c r="I529" s="1"/>
      <c r="J529" s="1"/>
      <c r="K529" s="1"/>
    </row>
  </sheetData>
  <sheetProtection/>
  <mergeCells count="33">
    <mergeCell ref="A1:L1"/>
    <mergeCell ref="A139:B139"/>
    <mergeCell ref="A164:B164"/>
    <mergeCell ref="A206:B206"/>
    <mergeCell ref="A122:B122"/>
    <mergeCell ref="A75:B75"/>
    <mergeCell ref="A76:B76"/>
    <mergeCell ref="A149:B149"/>
    <mergeCell ref="A82:B82"/>
    <mergeCell ref="A137:B137"/>
    <mergeCell ref="A243:B243"/>
    <mergeCell ref="J244:K244"/>
    <mergeCell ref="J247:K248"/>
    <mergeCell ref="J246:K246"/>
    <mergeCell ref="A224:B224"/>
    <mergeCell ref="A241:B241"/>
    <mergeCell ref="A225:B225"/>
    <mergeCell ref="A232:B232"/>
    <mergeCell ref="A237:B237"/>
    <mergeCell ref="A231:B231"/>
    <mergeCell ref="A199:B199"/>
    <mergeCell ref="A13:B13"/>
    <mergeCell ref="A32:B32"/>
    <mergeCell ref="J122:K122"/>
    <mergeCell ref="A123:B123"/>
    <mergeCell ref="J123:K123"/>
    <mergeCell ref="A184:B184"/>
    <mergeCell ref="A7:B7"/>
    <mergeCell ref="A8:B8"/>
    <mergeCell ref="A6:B6"/>
    <mergeCell ref="A159:B159"/>
    <mergeCell ref="A33:B33"/>
    <mergeCell ref="A138:B138"/>
  </mergeCells>
  <printOptions horizontalCentered="1"/>
  <pageMargins left="0" right="0" top="0" bottom="0" header="0.11811023622047244" footer="0.11811023622047244"/>
  <pageSetup firstPageNumber="3" useFirstPageNumber="1" horizontalDpi="600" verticalDpi="600" orientation="landscape" paperSize="9" scale="90" r:id="rId1"/>
  <headerFooter alignWithMargins="0">
    <oddFooter>&amp;R&amp;P</oddFooter>
  </headerFooter>
  <ignoredErrors>
    <ignoredError sqref="F69:H69 L69 F141:H141 L141 F138 L138 F151:H151 L151 E166:F166 L166 K141 K138 K151 K166 I69 I141 I138 I151 I166 H138 H1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2019-02-27T13:33:11Z</cp:lastPrinted>
  <dcterms:created xsi:type="dcterms:W3CDTF">2013-09-11T11:00:21Z</dcterms:created>
  <dcterms:modified xsi:type="dcterms:W3CDTF">2019-02-27T13:35:40Z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